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44525"/>
</workbook>
</file>

<file path=xl/calcChain.xml><?xml version="1.0" encoding="utf-8"?>
<calcChain xmlns="http://schemas.openxmlformats.org/spreadsheetml/2006/main">
  <c r="I135" i="1" l="1"/>
  <c r="J57" i="1" l="1"/>
  <c r="J58" i="1" s="1"/>
  <c r="E58" i="1"/>
  <c r="F58" i="1"/>
  <c r="G58" i="1"/>
  <c r="H58" i="1"/>
  <c r="I58" i="1"/>
  <c r="D58" i="1"/>
  <c r="J151" i="1" l="1"/>
  <c r="J153" i="1" l="1"/>
  <c r="J154" i="1"/>
  <c r="J155" i="1"/>
  <c r="J156" i="1"/>
  <c r="J157" i="1"/>
  <c r="J158" i="1"/>
  <c r="E159" i="1"/>
  <c r="F159" i="1"/>
  <c r="G159" i="1"/>
  <c r="H159" i="1"/>
  <c r="I159" i="1"/>
  <c r="D159" i="1"/>
  <c r="J97" i="1" l="1"/>
  <c r="F123" i="1"/>
  <c r="I177" i="1"/>
  <c r="J145" i="1" l="1"/>
  <c r="J95" i="1" l="1"/>
  <c r="J81" i="1" l="1"/>
  <c r="J87" i="1" l="1"/>
  <c r="J61" i="1" l="1"/>
  <c r="J51" i="1"/>
  <c r="J164" i="1" l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63" i="1"/>
  <c r="E177" i="1"/>
  <c r="F177" i="1"/>
  <c r="G177" i="1"/>
  <c r="H177" i="1"/>
  <c r="D177" i="1"/>
  <c r="J142" i="1"/>
  <c r="J143" i="1"/>
  <c r="J144" i="1"/>
  <c r="J146" i="1"/>
  <c r="J147" i="1"/>
  <c r="J148" i="1"/>
  <c r="J149" i="1"/>
  <c r="J150" i="1"/>
  <c r="J152" i="1"/>
  <c r="J141" i="1"/>
  <c r="J137" i="1"/>
  <c r="E138" i="1"/>
  <c r="F138" i="1"/>
  <c r="G138" i="1"/>
  <c r="H138" i="1"/>
  <c r="I138" i="1"/>
  <c r="J138" i="1"/>
  <c r="D138" i="1"/>
  <c r="J134" i="1"/>
  <c r="J135" i="1" s="1"/>
  <c r="E135" i="1"/>
  <c r="F135" i="1"/>
  <c r="G135" i="1"/>
  <c r="H135" i="1"/>
  <c r="D135" i="1"/>
  <c r="J129" i="1"/>
  <c r="J130" i="1"/>
  <c r="J131" i="1"/>
  <c r="J128" i="1"/>
  <c r="E132" i="1"/>
  <c r="F132" i="1"/>
  <c r="G132" i="1"/>
  <c r="H132" i="1"/>
  <c r="I132" i="1"/>
  <c r="J132" i="1"/>
  <c r="D132" i="1"/>
  <c r="J125" i="1"/>
  <c r="J126" i="1" s="1"/>
  <c r="E126" i="1"/>
  <c r="F126" i="1"/>
  <c r="G126" i="1"/>
  <c r="H126" i="1"/>
  <c r="I126" i="1"/>
  <c r="D126" i="1"/>
  <c r="J121" i="1"/>
  <c r="J122" i="1"/>
  <c r="J120" i="1"/>
  <c r="E123" i="1"/>
  <c r="G123" i="1"/>
  <c r="H123" i="1"/>
  <c r="J123" i="1" s="1"/>
  <c r="I123" i="1"/>
  <c r="D123" i="1"/>
  <c r="J96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E118" i="1"/>
  <c r="F118" i="1"/>
  <c r="G118" i="1"/>
  <c r="H118" i="1"/>
  <c r="I118" i="1"/>
  <c r="D118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2" i="1"/>
  <c r="J83" i="1"/>
  <c r="J84" i="1"/>
  <c r="J85" i="1"/>
  <c r="J86" i="1"/>
  <c r="J88" i="1"/>
  <c r="J89" i="1"/>
  <c r="J90" i="1"/>
  <c r="J91" i="1"/>
  <c r="J92" i="1"/>
  <c r="J64" i="1"/>
  <c r="E93" i="1"/>
  <c r="F93" i="1"/>
  <c r="G93" i="1"/>
  <c r="H93" i="1"/>
  <c r="I93" i="1"/>
  <c r="D93" i="1"/>
  <c r="J60" i="1"/>
  <c r="J62" i="1" s="1"/>
  <c r="E62" i="1"/>
  <c r="F62" i="1"/>
  <c r="G62" i="1"/>
  <c r="H62" i="1"/>
  <c r="I62" i="1"/>
  <c r="D62" i="1"/>
  <c r="J50" i="1"/>
  <c r="J52" i="1"/>
  <c r="J53" i="1"/>
  <c r="J54" i="1"/>
  <c r="J55" i="1"/>
  <c r="J56" i="1"/>
  <c r="J49" i="1"/>
  <c r="J46" i="1"/>
  <c r="J47" i="1" s="1"/>
  <c r="J45" i="1"/>
  <c r="E47" i="1"/>
  <c r="F47" i="1"/>
  <c r="G47" i="1"/>
  <c r="H47" i="1"/>
  <c r="I47" i="1"/>
  <c r="D47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26" i="1"/>
  <c r="E43" i="1"/>
  <c r="F43" i="1"/>
  <c r="G43" i="1"/>
  <c r="H43" i="1"/>
  <c r="I43" i="1"/>
  <c r="J159" i="1" l="1"/>
  <c r="J93" i="1"/>
  <c r="J118" i="1"/>
  <c r="J177" i="1"/>
  <c r="J43" i="1"/>
  <c r="J20" i="1"/>
  <c r="J21" i="1"/>
  <c r="J22" i="1"/>
  <c r="J23" i="1"/>
  <c r="J9" i="1"/>
  <c r="J10" i="1"/>
  <c r="J11" i="1"/>
  <c r="J12" i="1"/>
  <c r="J13" i="1"/>
  <c r="J14" i="1"/>
  <c r="J15" i="1"/>
  <c r="J16" i="1"/>
  <c r="J17" i="1"/>
  <c r="J18" i="1"/>
  <c r="J19" i="1"/>
  <c r="J8" i="1"/>
  <c r="E24" i="1"/>
  <c r="E139" i="1" s="1"/>
  <c r="F24" i="1"/>
  <c r="F139" i="1" s="1"/>
  <c r="G24" i="1"/>
  <c r="G139" i="1" s="1"/>
  <c r="G160" i="1" s="1"/>
  <c r="H24" i="1"/>
  <c r="H139" i="1" s="1"/>
  <c r="I24" i="1"/>
  <c r="I139" i="1" s="1"/>
  <c r="D139" i="1"/>
  <c r="D160" i="1" s="1"/>
  <c r="E160" i="1" l="1"/>
  <c r="E178" i="1" s="1"/>
  <c r="H160" i="1"/>
  <c r="H179" i="1" s="1"/>
  <c r="I160" i="1"/>
  <c r="I179" i="1" s="1"/>
  <c r="F160" i="1"/>
  <c r="F178" i="1" s="1"/>
  <c r="G179" i="1"/>
  <c r="G178" i="1"/>
  <c r="D178" i="1"/>
  <c r="D179" i="1"/>
  <c r="J24" i="1"/>
  <c r="J139" i="1" s="1"/>
  <c r="J160" i="1" s="1"/>
  <c r="H178" i="1" l="1"/>
  <c r="E179" i="1"/>
  <c r="F179" i="1"/>
  <c r="I178" i="1"/>
  <c r="J178" i="1"/>
  <c r="J179" i="1" l="1"/>
</calcChain>
</file>

<file path=xl/sharedStrings.xml><?xml version="1.0" encoding="utf-8"?>
<sst xmlns="http://schemas.openxmlformats.org/spreadsheetml/2006/main" count="336" uniqueCount="230">
  <si>
    <t>Konto</t>
  </si>
  <si>
    <t>Naziv pozicije</t>
  </si>
  <si>
    <t xml:space="preserve">Budžet Republike </t>
  </si>
  <si>
    <t>RFZO</t>
  </si>
  <si>
    <t>Sopstveni izvori</t>
  </si>
  <si>
    <t>Ostali izvori i donacije</t>
  </si>
  <si>
    <t>A)     RASHODI I IZDACI</t>
  </si>
  <si>
    <t>I   RASHODI ZA ZAPOSLENE</t>
  </si>
  <si>
    <t>1.</t>
  </si>
  <si>
    <t>Plate po osnovu cene rada</t>
  </si>
  <si>
    <t>2.</t>
  </si>
  <si>
    <t xml:space="preserve">Dodatak za rad duži od p.r.vr. </t>
  </si>
  <si>
    <t>3.</t>
  </si>
  <si>
    <t>Dod.za rad na dan drž.i v.p.</t>
  </si>
  <si>
    <t>4.</t>
  </si>
  <si>
    <t>Dodatak za rad noću</t>
  </si>
  <si>
    <t>5.</t>
  </si>
  <si>
    <t>Dodatak za minuli rad</t>
  </si>
  <si>
    <t>6.</t>
  </si>
  <si>
    <t>Bolovanje do 30 dana</t>
  </si>
  <si>
    <t>7.</t>
  </si>
  <si>
    <t>Nakn.zar.god.odmor,plać.ods.</t>
  </si>
  <si>
    <t>8.</t>
  </si>
  <si>
    <t>Ostali dodaci zaposlenima</t>
  </si>
  <si>
    <t xml:space="preserve"> 9.</t>
  </si>
  <si>
    <t>Doprinos za PIO na teret poslodavca</t>
  </si>
  <si>
    <t>10.</t>
  </si>
  <si>
    <t>Dopr.za zdr.osig. na teret p.</t>
  </si>
  <si>
    <t>11.</t>
  </si>
  <si>
    <t>Dopr.za nezaposl.na teret p.</t>
  </si>
  <si>
    <t>12.</t>
  </si>
  <si>
    <t>Porodiljsko bolovanje</t>
  </si>
  <si>
    <t>13.</t>
  </si>
  <si>
    <t>Bolovanje preko 30 dana</t>
  </si>
  <si>
    <t>14.</t>
  </si>
  <si>
    <t>Otpremnina u sl.tehn.viška i naknade po Sporazumu</t>
  </si>
  <si>
    <t>15.</t>
  </si>
  <si>
    <t>Nak.za prev.na pos. i sa posla</t>
  </si>
  <si>
    <t>16.</t>
  </si>
  <si>
    <t>Jub. i dr. nagrade zaposl.</t>
  </si>
  <si>
    <t xml:space="preserve">Ukupno rash.za zaposlene </t>
  </si>
  <si>
    <t>II    STALNI TROŠKOVI</t>
  </si>
  <si>
    <t>Troškovi platnog prometa</t>
  </si>
  <si>
    <t>Utrošena električna en.</t>
  </si>
  <si>
    <t>Utrošak drva</t>
  </si>
  <si>
    <t>Usluge za utroš.vodu</t>
  </si>
  <si>
    <t>Odvoz i uništ. med.otpada</t>
  </si>
  <si>
    <t>Odvoz otpada</t>
  </si>
  <si>
    <t>Doprinos za korišć.voda</t>
  </si>
  <si>
    <t>Utrošak telefona i telefaksa</t>
  </si>
  <si>
    <t>9.</t>
  </si>
  <si>
    <t>ADSL</t>
  </si>
  <si>
    <t>Usluge mobilnog telefona</t>
  </si>
  <si>
    <t>Usluge pošte – poštarina</t>
  </si>
  <si>
    <t>Usluge dostave</t>
  </si>
  <si>
    <t xml:space="preserve">Osiguranje zgrada </t>
  </si>
  <si>
    <t>Osiguranje vozila</t>
  </si>
  <si>
    <t>Osiguranje opreme</t>
  </si>
  <si>
    <t>Osiguranje zaposlenih</t>
  </si>
  <si>
    <t>17.</t>
  </si>
  <si>
    <t xml:space="preserve">Ostali nepomenuti tr. </t>
  </si>
  <si>
    <t>Ukupno stalni troškovi:</t>
  </si>
  <si>
    <t>III   TROŠKOVI PUTOVANJA</t>
  </si>
  <si>
    <t>Troškovi dnevnica</t>
  </si>
  <si>
    <t>Troškovi prevoza na sl.p.</t>
  </si>
  <si>
    <t>Ukupno troškovi putovanja:</t>
  </si>
  <si>
    <t>IV   USLUGE PO UGOVORU</t>
  </si>
  <si>
    <t>Usluge održavanja rač.</t>
  </si>
  <si>
    <t xml:space="preserve">Usluge obraz.i usavrš.z. </t>
  </si>
  <si>
    <t>Ostale usluge štampanja</t>
  </si>
  <si>
    <t>Pravno zastupanje pred domaćim sudovima</t>
  </si>
  <si>
    <t>Ostale stručne usluge</t>
  </si>
  <si>
    <t xml:space="preserve">        </t>
  </si>
  <si>
    <t>Reprezentacija</t>
  </si>
  <si>
    <t>Ukupno:</t>
  </si>
  <si>
    <t>V    SPECIJALIZOVANE USLUGE</t>
  </si>
  <si>
    <t>Zdravstvena zaštita po ug.</t>
  </si>
  <si>
    <t>Usluge javnog zdravstva</t>
  </si>
  <si>
    <t>Ukupno specijalizovane usluge:</t>
  </si>
  <si>
    <t>VI    TEKUĆE POPRAVKE I ODRŽAVANJE</t>
  </si>
  <si>
    <t>Zidarski radovi – materijal</t>
  </si>
  <si>
    <t>Zidarski radovi – usluge</t>
  </si>
  <si>
    <t>Stolarski radovi – materijal</t>
  </si>
  <si>
    <t>Stolarski radovi - radovi</t>
  </si>
  <si>
    <t>Molerski radovi – materijal</t>
  </si>
  <si>
    <t>Molerski radovi - usluge</t>
  </si>
  <si>
    <t>Kade,umivaonici,bojleri sl.</t>
  </si>
  <si>
    <t>Mat. za odr.vod.kan.mreže</t>
  </si>
  <si>
    <t>Centr. grejanje – materijal</t>
  </si>
  <si>
    <t>Elektr. instal. - materijal</t>
  </si>
  <si>
    <t>Mehan. popr. na voz – mat.</t>
  </si>
  <si>
    <t>Meh. popr. na voz. –usluge</t>
  </si>
  <si>
    <t>Servisiranje fiskalnih kasa</t>
  </si>
  <si>
    <t>Održavanje  fiskalnih kasa</t>
  </si>
  <si>
    <t>Održavanje račun. opreme</t>
  </si>
  <si>
    <t>Održavanje komunik.opreme</t>
  </si>
  <si>
    <t>Popravka namešt. – mat.</t>
  </si>
  <si>
    <t>18.</t>
  </si>
  <si>
    <t>Održ. opr.za dom.i ug.mat.</t>
  </si>
  <si>
    <t>19.</t>
  </si>
  <si>
    <t xml:space="preserve"> 20.</t>
  </si>
  <si>
    <t>Tek.pop.i odr. med.opr.mat</t>
  </si>
  <si>
    <t>21.</t>
  </si>
  <si>
    <t>Tek. p.i odr.med.opr.-usl.</t>
  </si>
  <si>
    <t>22.</t>
  </si>
  <si>
    <t xml:space="preserve">T. p.i od.m.op.-us.b.m.op. </t>
  </si>
  <si>
    <t>23.</t>
  </si>
  <si>
    <t>Tek.pop.i odr.zub.opreme-mat.</t>
  </si>
  <si>
    <t>24.</t>
  </si>
  <si>
    <t>Tek.popr.i odr.lab.op.-us.</t>
  </si>
  <si>
    <t>25.</t>
  </si>
  <si>
    <t xml:space="preserve">Tek.p.i od.lab.o. -u.baž.l.o. </t>
  </si>
  <si>
    <t>26.</t>
  </si>
  <si>
    <t>T.pop.i odr.mer.i k.ins.-usluge</t>
  </si>
  <si>
    <t>27.</t>
  </si>
  <si>
    <t>T. p. mer.k.i.-u. b.m. i k.i.</t>
  </si>
  <si>
    <t>28.</t>
  </si>
  <si>
    <t>T.p. op.za j. bezb.-usluge</t>
  </si>
  <si>
    <t>Svega tekuće popravke i održavanje</t>
  </si>
  <si>
    <t>VII   MATERIJAL</t>
  </si>
  <si>
    <t>Štampani kanc.materijal</t>
  </si>
  <si>
    <t>Gotov kanc.materijal</t>
  </si>
  <si>
    <t>Radne uniforme i zaštitne rukavice</t>
  </si>
  <si>
    <t>Ostali rashodi za opremanje zdr.ustanove: krevetski čaršavi,peškiri,pelene, platno gumirano jednostrano.</t>
  </si>
  <si>
    <t>Ostali administrativni materijal</t>
  </si>
  <si>
    <t>Stručna literatura za redovne potrebe zaposlenih</t>
  </si>
  <si>
    <t>Benzin-euro premium BMB 95</t>
  </si>
  <si>
    <t>Ultra dizel gorivo</t>
  </si>
  <si>
    <t>Euro dizel</t>
  </si>
  <si>
    <t>Maziva</t>
  </si>
  <si>
    <t>Ostali materijal za prevozna sr.</t>
  </si>
  <si>
    <t>Medicinski mat.-  ampul.lekovi</t>
  </si>
  <si>
    <t>Medicinski kiseonik</t>
  </si>
  <si>
    <t>Med.mat.– sanit. materijal</t>
  </si>
  <si>
    <t xml:space="preserve">Medicinski m.-stomat.materijal </t>
  </si>
  <si>
    <t>Med.materijal-za rendgen</t>
  </si>
  <si>
    <t>Medic. mat.- stom.m.lekovi</t>
  </si>
  <si>
    <t>Laboratorijski materijal</t>
  </si>
  <si>
    <t>Materijal za održ. higijene</t>
  </si>
  <si>
    <t>20.</t>
  </si>
  <si>
    <t>Proizv.za ličnu higijenu zaposlenih</t>
  </si>
  <si>
    <t>Inventar za održ.higijene</t>
  </si>
  <si>
    <t>Kontejneri za med.otpad</t>
  </si>
  <si>
    <t>Ukupno materijal:</t>
  </si>
  <si>
    <t>VIII Kam. na finansijski lizing</t>
  </si>
  <si>
    <t>IX Tekuće dotacije od RFZO po Zakonu o profesionalnoj rehabilitaciji i zapošljavanju osoba sa invaliditetom</t>
  </si>
  <si>
    <t>Ostale tekuće dotacije po Zakonu o prof.rehabilit.i zapošljavanju osoba sa invaliditetom</t>
  </si>
  <si>
    <t>Ukupno</t>
  </si>
  <si>
    <t>X POREZI, OB. TAKSE  I Sl.</t>
  </si>
  <si>
    <t>Ostali porezi (za registraciju)</t>
  </si>
  <si>
    <t>Republičke takse</t>
  </si>
  <si>
    <t>Opštinske takse</t>
  </si>
  <si>
    <t>Sudske takse</t>
  </si>
  <si>
    <t xml:space="preserve">Svega porezi i ob.takse </t>
  </si>
  <si>
    <t xml:space="preserve"> Ukupno :</t>
  </si>
  <si>
    <t xml:space="preserve"> XII Naknada štete za neiskorišćeni god.odmor radnicima koji su raskinuli radni odnos po Sporazumu i tehn.višak</t>
  </si>
  <si>
    <t xml:space="preserve">   UKUPNO RASHODI OD I DO XII</t>
  </si>
  <si>
    <t xml:space="preserve">  XIII  IZDACI</t>
  </si>
  <si>
    <t xml:space="preserve">1. </t>
  </si>
  <si>
    <t>Kapit.održ. pos.zgr.i posl.prostora</t>
  </si>
  <si>
    <t xml:space="preserve">Kapitalno održavanje DZ </t>
  </si>
  <si>
    <t>Uvođ. ADSL u četiri seoske amb.</t>
  </si>
  <si>
    <t>Projekat akredit. zdravstvene ustanove</t>
  </si>
  <si>
    <t>Lizing oprema za saobraćaj</t>
  </si>
  <si>
    <t>Kancelarijski nameštaj</t>
  </si>
  <si>
    <t>Kompj.oprema, laptop i sl.</t>
  </si>
  <si>
    <t>Aparat za fotokopiranje</t>
  </si>
  <si>
    <t>Oprema za domaćinstvo</t>
  </si>
  <si>
    <t>Med.aparati i oprema</t>
  </si>
  <si>
    <t>Merni i kontrolni instrumenti</t>
  </si>
  <si>
    <t>Ostala medicinska oprema</t>
  </si>
  <si>
    <t>Ostala nemedicinska oprema</t>
  </si>
  <si>
    <t>Ukupno rashodi i izdaci od I –XIII :</t>
  </si>
  <si>
    <t>B) PRIHODI I PRIMANJA</t>
  </si>
  <si>
    <t>I   TEKUĆI PRIHODI</t>
  </si>
  <si>
    <t>Tekući transf. od dr.nivoa vl.</t>
  </si>
  <si>
    <t>Kapit. transf. od dr. nivoa vl.</t>
  </si>
  <si>
    <t>Prih. od im. koji prip.im.polise osig.</t>
  </si>
  <si>
    <t>Prihodi od spor. prodaje roba i usluga</t>
  </si>
  <si>
    <t xml:space="preserve"> 5.</t>
  </si>
  <si>
    <t>Tek. dob.tr. od f.i pr.l. u korist zu</t>
  </si>
  <si>
    <t>Kap.dob.tr.od f.i pr.l.u korist zu</t>
  </si>
  <si>
    <t xml:space="preserve">Mešoviti i neodređ.prihodi </t>
  </si>
  <si>
    <t>Mem. stavke za ref.rash. tek.god.</t>
  </si>
  <si>
    <t>Mem. stavke za ref.rashoda iz prethodne godine</t>
  </si>
  <si>
    <t>Prihodi od fonda</t>
  </si>
  <si>
    <t>Prihodi od participacije</t>
  </si>
  <si>
    <t>Prihodi iz budžeta Republike</t>
  </si>
  <si>
    <t>Ukupno prihodi:</t>
  </si>
  <si>
    <t>C) DEFICIT  A – B</t>
  </si>
  <si>
    <t xml:space="preserve">   SUFICIT     B-A</t>
  </si>
  <si>
    <t xml:space="preserve">   XI Novčane kazne po rešenju suda i po Odluci RFZO 05 br.450-6048/14-9</t>
  </si>
  <si>
    <t>Naknada štete za neiskorišćeni god.odmor radnicima koji su raskinuli radni odnos po Sporazumu i tehn.višak</t>
  </si>
  <si>
    <t>Višegodišnji zasadi</t>
  </si>
  <si>
    <t>Budžet Opštine</t>
  </si>
  <si>
    <t>U dinarima</t>
  </si>
  <si>
    <t>Rb.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</si>
  <si>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</si>
  <si>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</si>
  <si>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</si>
  <si>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</si>
  <si>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</si>
  <si>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</si>
  <si>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</si>
  <si>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</si>
  <si>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</si>
  <si>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</si>
  <si>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DOM ZDRAVLJA BOLJEVAC U BOLJEVCU</t>
  </si>
  <si>
    <t>Izdaci za polaganje spec. ispita</t>
  </si>
  <si>
    <t>29.</t>
  </si>
  <si>
    <t>Tek.pop.i odr.zub.opreme-usluge</t>
  </si>
  <si>
    <t>Plan za 2017.god.</t>
  </si>
  <si>
    <t>Kombi za hitnu pomoć</t>
  </si>
  <si>
    <t>Ukupno za 2018.</t>
  </si>
  <si>
    <t>Medicinski aparati i oprema u stomatologiji</t>
  </si>
  <si>
    <t>Materijali za odlaganje medicinskog otpada</t>
  </si>
  <si>
    <t>Laboratorijska centrifuga</t>
  </si>
  <si>
    <t>Ukupno izdaci:</t>
  </si>
  <si>
    <t>Tekuće popravke i održavanje polj.opreme</t>
  </si>
  <si>
    <t>Oprema za zaštitu životne sredine</t>
  </si>
  <si>
    <t>Mešoviti i neodređeni prihodi razno</t>
  </si>
  <si>
    <t xml:space="preserve">Mešoviti i neodr.prihodi po sudskoj presudi </t>
  </si>
  <si>
    <t>Kamate po ug.6095/15 i 04791/16 i pl.otpl.za 2018.</t>
  </si>
  <si>
    <t>Prateći troškovi zaduživanja</t>
  </si>
  <si>
    <t>Ostale opšte usluge-volonteri po ugovoru</t>
  </si>
  <si>
    <t>Ostale opšte usluge po ugovoru</t>
  </si>
  <si>
    <t>483111 Po Odluci RFZO 05 br.450-6048/14-9</t>
  </si>
  <si>
    <t>PRVA IZMENA I DOPUNA FINANSIJSKOG  PLANA ZA  2018.GODINU DOMA  ZDRAVLJA BOLJEVAC U BOLJEVCU</t>
  </si>
  <si>
    <t>UPRAVNI  ODBOR</t>
  </si>
  <si>
    <t>Milan  Grbović, predsednik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</si>
</sst>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3" fontId="1" fillId="0" borderId="4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5" xfId="0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vertical="center" wrapText="1"/>
    </xf>
    <xf numFmtId="3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2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6" fillId="0" borderId="3" xfId="0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9" fillId="0" borderId="0" xfId="0" applyFont="1"/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3" fontId="8" fillId="0" borderId="10" xfId="0" applyNumberFormat="1" applyFont="1" applyBorder="1" applyAlignment="1">
      <alignment horizontal="right" vertical="center" wrapText="1"/>
    </xf>
    <xf numFmtId="3" fontId="8" fillId="0" borderId="2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3"/>
  <sheetViews>
    <sheetView tabSelected="1" topLeftCell="C1" zoomScaleNormal="100" workbookViewId="0">
      <pane ySplit="5" topLeftCell="A155" activePane="bottomLeft" state="frozen"/>
      <selection pane="bottomLeft" activeCell="J173" sqref="J173"/>
    </sheetView>
  </sheetViews>
  <sheetFormatPr defaultRowHeight="15" x14ac:dyDescent="0.25"/>
  <cols>
    <col min="1" max="1" width="6.7109375" customWidth="1"/>
    <col min="3" max="3" width="45.28515625" customWidth="1"/>
    <col min="4" max="9" width="18" customWidth="1"/>
    <col min="10" max="10" width="18" style="28" customWidth="1"/>
  </cols>
  <sheetData>
    <row r="1" spans="1:11" ht="15" customHeight="1" x14ac:dyDescent="0.25">
      <c r="C1" s="60" t="s">
        <v>227</v>
      </c>
      <c r="D1" s="60"/>
      <c r="E1" s="60"/>
      <c r="F1" s="60"/>
      <c r="G1" s="60"/>
      <c r="H1" s="60"/>
      <c r="I1" s="60"/>
    </row>
    <row r="2" spans="1:11" ht="15.75" thickBot="1" x14ac:dyDescent="0.3">
      <c r="C2" s="61"/>
      <c r="D2" s="61"/>
      <c r="E2" s="61"/>
      <c r="F2" s="61"/>
      <c r="G2" s="61"/>
      <c r="H2" s="61"/>
      <c r="I2" s="61"/>
    </row>
    <row r="3" spans="1:11" ht="16.5" thickBot="1" x14ac:dyDescent="0.3">
      <c r="C3" s="9"/>
      <c r="D3" s="9"/>
      <c r="E3" s="9"/>
      <c r="F3" s="9"/>
      <c r="G3" s="9"/>
      <c r="H3" s="9"/>
      <c r="I3" s="9"/>
      <c r="J3" s="29" t="s">
        <v>195</v>
      </c>
    </row>
    <row r="4" spans="1:11" s="19" customFormat="1" ht="35.25" customHeight="1" thickBot="1" x14ac:dyDescent="0.3">
      <c r="A4" s="17" t="s">
        <v>196</v>
      </c>
      <c r="B4" s="17" t="s">
        <v>0</v>
      </c>
      <c r="C4" s="17" t="s">
        <v>1</v>
      </c>
      <c r="D4" s="17" t="s">
        <v>211</v>
      </c>
      <c r="E4" s="17" t="s">
        <v>2</v>
      </c>
      <c r="F4" s="10" t="s">
        <v>194</v>
      </c>
      <c r="G4" s="17" t="s">
        <v>3</v>
      </c>
      <c r="H4" s="17" t="s">
        <v>4</v>
      </c>
      <c r="I4" s="17" t="s">
        <v>5</v>
      </c>
      <c r="J4" s="30" t="s">
        <v>213</v>
      </c>
      <c r="K4" s="18"/>
    </row>
    <row r="5" spans="1:11" s="19" customFormat="1" ht="19.5" customHeight="1" thickBot="1" x14ac:dyDescent="0.3">
      <c r="A5" s="1" t="s">
        <v>197</v>
      </c>
      <c r="B5" s="11" t="s">
        <v>198</v>
      </c>
      <c r="C5" s="17" t="s">
        <v>199</v>
      </c>
      <c r="D5" s="12" t="s">
        <v>200</v>
      </c>
      <c r="E5" s="12" t="s">
        <v>201</v>
      </c>
      <c r="F5" s="12" t="s">
        <v>202</v>
      </c>
      <c r="G5" s="12" t="s">
        <v>203</v>
      </c>
      <c r="H5" s="12" t="s">
        <v>204</v>
      </c>
      <c r="I5" s="12" t="s">
        <v>205</v>
      </c>
      <c r="J5" s="31" t="s">
        <v>206</v>
      </c>
      <c r="K5" s="20"/>
    </row>
    <row r="6" spans="1:11" s="15" customFormat="1" ht="20.25" customHeight="1" thickBot="1" x14ac:dyDescent="0.3">
      <c r="A6" s="1"/>
      <c r="B6" s="68" t="s">
        <v>6</v>
      </c>
      <c r="C6" s="69"/>
      <c r="D6" s="12"/>
      <c r="E6" s="12"/>
      <c r="F6" s="12"/>
      <c r="G6" s="12"/>
      <c r="H6" s="12"/>
      <c r="I6" s="12"/>
      <c r="J6" s="31"/>
      <c r="K6" s="16"/>
    </row>
    <row r="7" spans="1:11" s="15" customFormat="1" ht="20.100000000000001" customHeight="1" thickBot="1" x14ac:dyDescent="0.3">
      <c r="A7" s="1"/>
      <c r="B7" s="62" t="s">
        <v>7</v>
      </c>
      <c r="C7" s="63"/>
      <c r="D7" s="12"/>
      <c r="E7" s="12"/>
      <c r="F7" s="12"/>
      <c r="G7" s="12"/>
      <c r="H7" s="12"/>
      <c r="I7" s="12"/>
      <c r="J7" s="27"/>
      <c r="K7" s="16"/>
    </row>
    <row r="8" spans="1:11" s="15" customFormat="1" ht="16.5" customHeight="1" thickBot="1" x14ac:dyDescent="0.3">
      <c r="A8" s="1" t="s">
        <v>8</v>
      </c>
      <c r="B8" s="24">
        <v>411111</v>
      </c>
      <c r="C8" s="4" t="s">
        <v>9</v>
      </c>
      <c r="D8" s="3">
        <v>43170900</v>
      </c>
      <c r="E8" s="2"/>
      <c r="F8" s="2"/>
      <c r="G8" s="3">
        <v>47070000</v>
      </c>
      <c r="H8" s="2"/>
      <c r="I8" s="2"/>
      <c r="J8" s="26">
        <f>SUM(E8:I8)</f>
        <v>47070000</v>
      </c>
      <c r="K8" s="14"/>
    </row>
    <row r="9" spans="1:11" s="15" customFormat="1" ht="16.5" customHeight="1" thickBot="1" x14ac:dyDescent="0.3">
      <c r="A9" s="1" t="s">
        <v>10</v>
      </c>
      <c r="B9" s="24">
        <v>411112</v>
      </c>
      <c r="C9" s="4" t="s">
        <v>11</v>
      </c>
      <c r="D9" s="3">
        <v>3951000</v>
      </c>
      <c r="E9" s="2"/>
      <c r="F9" s="2"/>
      <c r="G9" s="3">
        <v>4400000</v>
      </c>
      <c r="H9" s="2"/>
      <c r="I9" s="2"/>
      <c r="J9" s="26">
        <f t="shared" ref="J9:J23" si="0">SUM(E9:I9)</f>
        <v>4400000</v>
      </c>
      <c r="K9" s="16"/>
    </row>
    <row r="10" spans="1:11" s="15" customFormat="1" ht="16.5" customHeight="1" thickBot="1" x14ac:dyDescent="0.3">
      <c r="A10" s="1" t="s">
        <v>12</v>
      </c>
      <c r="B10" s="24">
        <v>411113</v>
      </c>
      <c r="C10" s="4" t="s">
        <v>13</v>
      </c>
      <c r="D10" s="3">
        <v>400000</v>
      </c>
      <c r="E10" s="2"/>
      <c r="F10" s="2"/>
      <c r="G10" s="3">
        <v>790000</v>
      </c>
      <c r="H10" s="2"/>
      <c r="I10" s="2"/>
      <c r="J10" s="26">
        <f t="shared" si="0"/>
        <v>790000</v>
      </c>
      <c r="K10" s="16"/>
    </row>
    <row r="11" spans="1:11" s="15" customFormat="1" ht="16.5" customHeight="1" thickBot="1" x14ac:dyDescent="0.3">
      <c r="A11" s="1" t="s">
        <v>14</v>
      </c>
      <c r="B11" s="24">
        <v>411114</v>
      </c>
      <c r="C11" s="4" t="s">
        <v>15</v>
      </c>
      <c r="D11" s="3">
        <v>650000</v>
      </c>
      <c r="E11" s="2"/>
      <c r="F11" s="2"/>
      <c r="G11" s="3">
        <v>800000</v>
      </c>
      <c r="H11" s="2"/>
      <c r="I11" s="2"/>
      <c r="J11" s="26">
        <f t="shared" si="0"/>
        <v>800000</v>
      </c>
      <c r="K11" s="16"/>
    </row>
    <row r="12" spans="1:11" s="15" customFormat="1" ht="16.5" customHeight="1" thickBot="1" x14ac:dyDescent="0.3">
      <c r="A12" s="1" t="s">
        <v>16</v>
      </c>
      <c r="B12" s="24">
        <v>411115</v>
      </c>
      <c r="C12" s="4" t="s">
        <v>17</v>
      </c>
      <c r="D12" s="3">
        <v>4000000</v>
      </c>
      <c r="E12" s="2"/>
      <c r="F12" s="2"/>
      <c r="G12" s="3">
        <v>4100000</v>
      </c>
      <c r="H12" s="2"/>
      <c r="I12" s="2"/>
      <c r="J12" s="26">
        <f t="shared" si="0"/>
        <v>4100000</v>
      </c>
      <c r="K12" s="16"/>
    </row>
    <row r="13" spans="1:11" s="15" customFormat="1" ht="16.5" customHeight="1" thickBot="1" x14ac:dyDescent="0.3">
      <c r="A13" s="1" t="s">
        <v>18</v>
      </c>
      <c r="B13" s="24">
        <v>411117</v>
      </c>
      <c r="C13" s="4" t="s">
        <v>19</v>
      </c>
      <c r="D13" s="3">
        <v>400000</v>
      </c>
      <c r="E13" s="2"/>
      <c r="F13" s="2"/>
      <c r="G13" s="3">
        <v>800000</v>
      </c>
      <c r="H13" s="2"/>
      <c r="I13" s="2"/>
      <c r="J13" s="26">
        <f t="shared" si="0"/>
        <v>800000</v>
      </c>
      <c r="K13" s="16"/>
    </row>
    <row r="14" spans="1:11" s="15" customFormat="1" ht="16.5" customHeight="1" thickBot="1" x14ac:dyDescent="0.3">
      <c r="A14" s="1" t="s">
        <v>20</v>
      </c>
      <c r="B14" s="24">
        <v>411118</v>
      </c>
      <c r="C14" s="4" t="s">
        <v>21</v>
      </c>
      <c r="D14" s="3">
        <v>7836000</v>
      </c>
      <c r="E14" s="2"/>
      <c r="F14" s="2"/>
      <c r="G14" s="3">
        <v>8400000</v>
      </c>
      <c r="H14" s="2"/>
      <c r="I14" s="4"/>
      <c r="J14" s="26">
        <f t="shared" si="0"/>
        <v>8400000</v>
      </c>
      <c r="K14" s="16"/>
    </row>
    <row r="15" spans="1:11" s="15" customFormat="1" ht="16.5" customHeight="1" thickBot="1" x14ac:dyDescent="0.3">
      <c r="A15" s="1" t="s">
        <v>22</v>
      </c>
      <c r="B15" s="24">
        <v>411119</v>
      </c>
      <c r="C15" s="4" t="s">
        <v>23</v>
      </c>
      <c r="D15" s="3">
        <v>306100</v>
      </c>
      <c r="E15" s="2"/>
      <c r="F15" s="2"/>
      <c r="G15" s="2"/>
      <c r="H15" s="3">
        <v>400000</v>
      </c>
      <c r="I15" s="4"/>
      <c r="J15" s="26">
        <f t="shared" si="0"/>
        <v>400000</v>
      </c>
      <c r="K15" s="16"/>
    </row>
    <row r="16" spans="1:11" s="15" customFormat="1" ht="16.5" customHeight="1" thickBot="1" x14ac:dyDescent="0.3">
      <c r="A16" s="1" t="s">
        <v>24</v>
      </c>
      <c r="B16" s="24">
        <v>412111</v>
      </c>
      <c r="C16" s="4" t="s">
        <v>25</v>
      </c>
      <c r="D16" s="3">
        <v>7220400</v>
      </c>
      <c r="E16" s="2"/>
      <c r="F16" s="2"/>
      <c r="G16" s="3">
        <v>9503000</v>
      </c>
      <c r="H16" s="3">
        <v>60000</v>
      </c>
      <c r="I16" s="2"/>
      <c r="J16" s="26">
        <f t="shared" si="0"/>
        <v>9563000</v>
      </c>
      <c r="K16" s="16"/>
    </row>
    <row r="17" spans="1:11" s="15" customFormat="1" ht="16.5" customHeight="1" thickBot="1" x14ac:dyDescent="0.3">
      <c r="A17" s="1" t="s">
        <v>26</v>
      </c>
      <c r="B17" s="24">
        <v>412211</v>
      </c>
      <c r="C17" s="4" t="s">
        <v>27</v>
      </c>
      <c r="D17" s="3">
        <v>3107000</v>
      </c>
      <c r="E17" s="2"/>
      <c r="F17" s="2"/>
      <c r="G17" s="3">
        <v>4500000</v>
      </c>
      <c r="H17" s="3">
        <v>26000</v>
      </c>
      <c r="I17" s="2"/>
      <c r="J17" s="26">
        <f t="shared" si="0"/>
        <v>4526000</v>
      </c>
      <c r="K17" s="16"/>
    </row>
    <row r="18" spans="1:11" s="15" customFormat="1" ht="16.5" customHeight="1" thickBot="1" x14ac:dyDescent="0.3">
      <c r="A18" s="1" t="s">
        <v>28</v>
      </c>
      <c r="B18" s="24">
        <v>412311</v>
      </c>
      <c r="C18" s="4" t="s">
        <v>29</v>
      </c>
      <c r="D18" s="3">
        <v>453000</v>
      </c>
      <c r="E18" s="2"/>
      <c r="F18" s="2"/>
      <c r="G18" s="3">
        <v>550000</v>
      </c>
      <c r="H18" s="3">
        <v>9000</v>
      </c>
      <c r="I18" s="2"/>
      <c r="J18" s="26">
        <f t="shared" si="0"/>
        <v>559000</v>
      </c>
      <c r="K18" s="16"/>
    </row>
    <row r="19" spans="1:11" s="15" customFormat="1" ht="16.5" customHeight="1" thickBot="1" x14ac:dyDescent="0.3">
      <c r="A19" s="1" t="s">
        <v>30</v>
      </c>
      <c r="B19" s="24">
        <v>414111</v>
      </c>
      <c r="C19" s="4" t="s">
        <v>31</v>
      </c>
      <c r="D19" s="3">
        <v>2311370</v>
      </c>
      <c r="E19" s="2"/>
      <c r="F19" s="3">
        <v>1000000</v>
      </c>
      <c r="G19" s="2"/>
      <c r="H19" s="2"/>
      <c r="I19" s="2"/>
      <c r="J19" s="26">
        <f t="shared" si="0"/>
        <v>1000000</v>
      </c>
      <c r="K19" s="16"/>
    </row>
    <row r="20" spans="1:11" s="15" customFormat="1" ht="16.5" customHeight="1" thickBot="1" x14ac:dyDescent="0.3">
      <c r="A20" s="1" t="s">
        <v>32</v>
      </c>
      <c r="B20" s="24">
        <v>414121</v>
      </c>
      <c r="C20" s="4" t="s">
        <v>33</v>
      </c>
      <c r="D20" s="3">
        <v>242948</v>
      </c>
      <c r="E20" s="2"/>
      <c r="F20" s="2"/>
      <c r="G20" s="3">
        <v>600000</v>
      </c>
      <c r="H20" s="2"/>
      <c r="I20" s="2"/>
      <c r="J20" s="26">
        <f>SUM(E20:I20)</f>
        <v>600000</v>
      </c>
      <c r="K20" s="16"/>
    </row>
    <row r="21" spans="1:11" s="15" customFormat="1" ht="16.5" customHeight="1" thickBot="1" x14ac:dyDescent="0.3">
      <c r="A21" s="1" t="s">
        <v>34</v>
      </c>
      <c r="B21" s="24">
        <v>414312</v>
      </c>
      <c r="C21" s="4" t="s">
        <v>35</v>
      </c>
      <c r="D21" s="3">
        <v>0</v>
      </c>
      <c r="E21" s="2"/>
      <c r="F21" s="2"/>
      <c r="G21" s="2"/>
      <c r="H21" s="2"/>
      <c r="I21" s="2"/>
      <c r="J21" s="26">
        <f t="shared" si="0"/>
        <v>0</v>
      </c>
      <c r="K21" s="16"/>
    </row>
    <row r="22" spans="1:11" s="15" customFormat="1" ht="16.5" customHeight="1" thickBot="1" x14ac:dyDescent="0.3">
      <c r="A22" s="1" t="s">
        <v>36</v>
      </c>
      <c r="B22" s="24">
        <v>415112</v>
      </c>
      <c r="C22" s="4" t="s">
        <v>37</v>
      </c>
      <c r="D22" s="3">
        <v>2273000</v>
      </c>
      <c r="E22" s="2"/>
      <c r="F22" s="2"/>
      <c r="G22" s="3">
        <v>2273000</v>
      </c>
      <c r="H22" s="2"/>
      <c r="I22" s="2"/>
      <c r="J22" s="26">
        <f t="shared" si="0"/>
        <v>2273000</v>
      </c>
      <c r="K22" s="16"/>
    </row>
    <row r="23" spans="1:11" s="15" customFormat="1" ht="16.5" customHeight="1" thickBot="1" x14ac:dyDescent="0.3">
      <c r="A23" s="1" t="s">
        <v>38</v>
      </c>
      <c r="B23" s="24">
        <v>416111</v>
      </c>
      <c r="C23" s="4" t="s">
        <v>39</v>
      </c>
      <c r="D23" s="3">
        <v>959118</v>
      </c>
      <c r="E23" s="2"/>
      <c r="F23" s="2"/>
      <c r="G23" s="3">
        <v>449117</v>
      </c>
      <c r="H23" s="2"/>
      <c r="I23" s="2"/>
      <c r="J23" s="26">
        <f t="shared" si="0"/>
        <v>449117</v>
      </c>
      <c r="K23" s="16"/>
    </row>
    <row r="24" spans="1:11" s="36" customFormat="1" ht="20.100000000000001" customHeight="1" thickBot="1" x14ac:dyDescent="0.3">
      <c r="A24" s="33"/>
      <c r="B24" s="66" t="s">
        <v>40</v>
      </c>
      <c r="C24" s="67"/>
      <c r="D24" s="34">
        <v>77280836</v>
      </c>
      <c r="E24" s="34">
        <f t="shared" ref="E24:J24" si="1">SUM(E8:E23)</f>
        <v>0</v>
      </c>
      <c r="F24" s="34">
        <f t="shared" si="1"/>
        <v>1000000</v>
      </c>
      <c r="G24" s="34">
        <f t="shared" si="1"/>
        <v>84235117</v>
      </c>
      <c r="H24" s="34">
        <f t="shared" si="1"/>
        <v>495000</v>
      </c>
      <c r="I24" s="34">
        <f t="shared" si="1"/>
        <v>0</v>
      </c>
      <c r="J24" s="34">
        <f t="shared" si="1"/>
        <v>85730117</v>
      </c>
      <c r="K24" s="35"/>
    </row>
    <row r="25" spans="1:11" s="15" customFormat="1" ht="20.100000000000001" customHeight="1" thickBot="1" x14ac:dyDescent="0.3">
      <c r="A25" s="1"/>
      <c r="B25" s="62" t="s">
        <v>41</v>
      </c>
      <c r="C25" s="63"/>
      <c r="D25" s="2"/>
      <c r="E25" s="2"/>
      <c r="F25" s="2"/>
      <c r="G25" s="2"/>
      <c r="H25" s="2"/>
      <c r="I25" s="2"/>
      <c r="J25" s="27"/>
      <c r="K25" s="16"/>
    </row>
    <row r="26" spans="1:11" s="15" customFormat="1" ht="16.5" customHeight="1" thickBot="1" x14ac:dyDescent="0.3">
      <c r="A26" s="1" t="s">
        <v>8</v>
      </c>
      <c r="B26" s="24">
        <v>421111</v>
      </c>
      <c r="C26" s="4" t="s">
        <v>42</v>
      </c>
      <c r="D26" s="3">
        <v>147000</v>
      </c>
      <c r="E26" s="2"/>
      <c r="F26" s="2"/>
      <c r="G26" s="3">
        <v>131219</v>
      </c>
      <c r="H26" s="3">
        <v>16275</v>
      </c>
      <c r="I26" s="2"/>
      <c r="J26" s="26">
        <f>SUM(E26:I26)</f>
        <v>147494</v>
      </c>
      <c r="K26" s="16"/>
    </row>
    <row r="27" spans="1:11" s="15" customFormat="1" ht="16.5" customHeight="1" thickBot="1" x14ac:dyDescent="0.3">
      <c r="A27" s="1" t="s">
        <v>10</v>
      </c>
      <c r="B27" s="24">
        <v>421211</v>
      </c>
      <c r="C27" s="4" t="s">
        <v>43</v>
      </c>
      <c r="D27" s="3">
        <v>1368193</v>
      </c>
      <c r="E27" s="2"/>
      <c r="F27" s="2"/>
      <c r="G27" s="3">
        <v>1100000</v>
      </c>
      <c r="H27" s="2"/>
      <c r="I27" s="3">
        <v>329015</v>
      </c>
      <c r="J27" s="26">
        <f t="shared" ref="J27:J42" si="2">SUM(E27:I27)</f>
        <v>1429015</v>
      </c>
      <c r="K27" s="16"/>
    </row>
    <row r="28" spans="1:11" s="15" customFormat="1" ht="16.5" customHeight="1" thickBot="1" x14ac:dyDescent="0.3">
      <c r="A28" s="17" t="s">
        <v>12</v>
      </c>
      <c r="B28" s="25">
        <v>421223</v>
      </c>
      <c r="C28" s="7" t="s">
        <v>44</v>
      </c>
      <c r="D28" s="6">
        <v>3217500</v>
      </c>
      <c r="E28" s="7"/>
      <c r="F28" s="8"/>
      <c r="G28" s="6">
        <v>2827000</v>
      </c>
      <c r="H28" s="8">
        <v>336620</v>
      </c>
      <c r="I28" s="6">
        <v>740280</v>
      </c>
      <c r="J28" s="26">
        <f t="shared" si="2"/>
        <v>3903900</v>
      </c>
      <c r="K28" s="14"/>
    </row>
    <row r="29" spans="1:11" s="15" customFormat="1" ht="16.5" customHeight="1" thickBot="1" x14ac:dyDescent="0.3">
      <c r="A29" s="1" t="s">
        <v>14</v>
      </c>
      <c r="B29" s="24">
        <v>421311</v>
      </c>
      <c r="C29" s="4" t="s">
        <v>45</v>
      </c>
      <c r="D29" s="3">
        <v>430000</v>
      </c>
      <c r="E29" s="2"/>
      <c r="F29" s="2"/>
      <c r="G29" s="3">
        <v>422000</v>
      </c>
      <c r="H29" s="2"/>
      <c r="I29" s="3"/>
      <c r="J29" s="26">
        <f t="shared" si="2"/>
        <v>422000</v>
      </c>
      <c r="K29" s="16"/>
    </row>
    <row r="30" spans="1:11" s="15" customFormat="1" ht="16.5" customHeight="1" thickBot="1" x14ac:dyDescent="0.3">
      <c r="A30" s="1" t="s">
        <v>16</v>
      </c>
      <c r="B30" s="24">
        <v>4213241</v>
      </c>
      <c r="C30" s="4" t="s">
        <v>46</v>
      </c>
      <c r="D30" s="3">
        <v>108000</v>
      </c>
      <c r="E30" s="2"/>
      <c r="F30" s="2"/>
      <c r="G30" s="3"/>
      <c r="H30" s="3">
        <v>50000</v>
      </c>
      <c r="I30" s="3"/>
      <c r="J30" s="26">
        <f t="shared" si="2"/>
        <v>50000</v>
      </c>
      <c r="K30" s="16"/>
    </row>
    <row r="31" spans="1:11" s="15" customFormat="1" ht="16.5" customHeight="1" thickBot="1" x14ac:dyDescent="0.3">
      <c r="A31" s="1" t="s">
        <v>18</v>
      </c>
      <c r="B31" s="24">
        <v>4213242</v>
      </c>
      <c r="C31" s="4" t="s">
        <v>47</v>
      </c>
      <c r="D31" s="3">
        <v>414000</v>
      </c>
      <c r="E31" s="2"/>
      <c r="F31" s="2"/>
      <c r="G31" s="3">
        <v>405000</v>
      </c>
      <c r="H31" s="2"/>
      <c r="I31" s="3"/>
      <c r="J31" s="26">
        <f t="shared" si="2"/>
        <v>405000</v>
      </c>
      <c r="K31" s="16"/>
    </row>
    <row r="32" spans="1:11" s="15" customFormat="1" ht="16.5" customHeight="1" thickBot="1" x14ac:dyDescent="0.3">
      <c r="A32" s="1" t="s">
        <v>20</v>
      </c>
      <c r="B32" s="24">
        <v>421392</v>
      </c>
      <c r="C32" s="4" t="s">
        <v>48</v>
      </c>
      <c r="D32" s="3">
        <v>2000</v>
      </c>
      <c r="E32" s="2"/>
      <c r="F32" s="2"/>
      <c r="G32" s="3">
        <v>1738</v>
      </c>
      <c r="H32" s="2"/>
      <c r="I32" s="2"/>
      <c r="J32" s="26">
        <f t="shared" si="2"/>
        <v>1738</v>
      </c>
      <c r="K32" s="16"/>
    </row>
    <row r="33" spans="1:11" s="15" customFormat="1" ht="16.5" customHeight="1" thickBot="1" x14ac:dyDescent="0.3">
      <c r="A33" s="1" t="s">
        <v>22</v>
      </c>
      <c r="B33" s="24">
        <v>421411</v>
      </c>
      <c r="C33" s="4" t="s">
        <v>49</v>
      </c>
      <c r="D33" s="3">
        <v>120300</v>
      </c>
      <c r="E33" s="2"/>
      <c r="F33" s="2"/>
      <c r="G33" s="3">
        <v>120000</v>
      </c>
      <c r="H33" s="2"/>
      <c r="I33" s="2"/>
      <c r="J33" s="26">
        <f t="shared" si="2"/>
        <v>120000</v>
      </c>
      <c r="K33" s="16"/>
    </row>
    <row r="34" spans="1:11" s="15" customFormat="1" ht="16.5" customHeight="1" thickBot="1" x14ac:dyDescent="0.3">
      <c r="A34" s="1" t="s">
        <v>50</v>
      </c>
      <c r="B34" s="24">
        <v>421412</v>
      </c>
      <c r="C34" s="4" t="s">
        <v>51</v>
      </c>
      <c r="D34" s="3">
        <v>133100</v>
      </c>
      <c r="E34" s="2"/>
      <c r="F34" s="2"/>
      <c r="G34" s="3">
        <v>110000</v>
      </c>
      <c r="H34" s="3">
        <v>8500</v>
      </c>
      <c r="I34" s="2"/>
      <c r="J34" s="26">
        <f t="shared" si="2"/>
        <v>118500</v>
      </c>
      <c r="K34" s="16"/>
    </row>
    <row r="35" spans="1:11" s="15" customFormat="1" ht="16.5" customHeight="1" thickBot="1" x14ac:dyDescent="0.3">
      <c r="A35" s="1" t="s">
        <v>26</v>
      </c>
      <c r="B35" s="24">
        <v>421414</v>
      </c>
      <c r="C35" s="4" t="s">
        <v>52</v>
      </c>
      <c r="D35" s="3">
        <v>77500</v>
      </c>
      <c r="E35" s="2"/>
      <c r="F35" s="2"/>
      <c r="G35" s="3">
        <v>42000</v>
      </c>
      <c r="H35" s="3">
        <v>35500</v>
      </c>
      <c r="I35" s="2"/>
      <c r="J35" s="26">
        <f t="shared" si="2"/>
        <v>77500</v>
      </c>
      <c r="K35" s="16"/>
    </row>
    <row r="36" spans="1:11" s="15" customFormat="1" ht="16.5" customHeight="1" thickBot="1" x14ac:dyDescent="0.3">
      <c r="A36" s="1" t="s">
        <v>28</v>
      </c>
      <c r="B36" s="24">
        <v>421421</v>
      </c>
      <c r="C36" s="4" t="s">
        <v>53</v>
      </c>
      <c r="D36" s="3">
        <v>22000</v>
      </c>
      <c r="E36" s="2"/>
      <c r="F36" s="2"/>
      <c r="G36" s="3">
        <v>22000</v>
      </c>
      <c r="H36" s="2"/>
      <c r="I36" s="2"/>
      <c r="J36" s="26">
        <f t="shared" si="2"/>
        <v>22000</v>
      </c>
      <c r="K36" s="16"/>
    </row>
    <row r="37" spans="1:11" s="15" customFormat="1" ht="16.5" customHeight="1" thickBot="1" x14ac:dyDescent="0.3">
      <c r="A37" s="1" t="s">
        <v>30</v>
      </c>
      <c r="B37" s="24">
        <v>421422</v>
      </c>
      <c r="C37" s="4" t="s">
        <v>54</v>
      </c>
      <c r="D37" s="3">
        <v>11000</v>
      </c>
      <c r="E37" s="2"/>
      <c r="F37" s="2"/>
      <c r="G37" s="3">
        <v>6000</v>
      </c>
      <c r="H37" s="3">
        <v>5000</v>
      </c>
      <c r="I37" s="2"/>
      <c r="J37" s="26">
        <f t="shared" si="2"/>
        <v>11000</v>
      </c>
      <c r="K37" s="16"/>
    </row>
    <row r="38" spans="1:11" s="15" customFormat="1" ht="16.5" customHeight="1" thickBot="1" x14ac:dyDescent="0.3">
      <c r="A38" s="1" t="s">
        <v>32</v>
      </c>
      <c r="B38" s="24">
        <v>421511</v>
      </c>
      <c r="C38" s="4" t="s">
        <v>55</v>
      </c>
      <c r="D38" s="3">
        <v>54034</v>
      </c>
      <c r="E38" s="2"/>
      <c r="F38" s="2"/>
      <c r="G38" s="3">
        <v>40000</v>
      </c>
      <c r="H38" s="2"/>
      <c r="I38" s="2"/>
      <c r="J38" s="26">
        <f t="shared" si="2"/>
        <v>40000</v>
      </c>
      <c r="K38" s="16"/>
    </row>
    <row r="39" spans="1:11" s="15" customFormat="1" ht="16.5" customHeight="1" thickBot="1" x14ac:dyDescent="0.3">
      <c r="A39" s="1" t="s">
        <v>34</v>
      </c>
      <c r="B39" s="24">
        <v>421512</v>
      </c>
      <c r="C39" s="4" t="s">
        <v>56</v>
      </c>
      <c r="D39" s="3">
        <v>340000</v>
      </c>
      <c r="E39" s="2"/>
      <c r="F39" s="3">
        <v>73600</v>
      </c>
      <c r="G39" s="3">
        <v>200000</v>
      </c>
      <c r="H39" s="3">
        <v>33400</v>
      </c>
      <c r="I39" s="3">
        <v>31236</v>
      </c>
      <c r="J39" s="26">
        <f t="shared" si="2"/>
        <v>338236</v>
      </c>
      <c r="K39" s="16"/>
    </row>
    <row r="40" spans="1:11" s="15" customFormat="1" ht="16.5" customHeight="1" thickBot="1" x14ac:dyDescent="0.3">
      <c r="A40" s="1" t="s">
        <v>36</v>
      </c>
      <c r="B40" s="24">
        <v>421513</v>
      </c>
      <c r="C40" s="4" t="s">
        <v>57</v>
      </c>
      <c r="D40" s="3">
        <v>102896</v>
      </c>
      <c r="E40" s="2"/>
      <c r="F40" s="2"/>
      <c r="G40" s="3">
        <v>100508</v>
      </c>
      <c r="H40" s="2"/>
      <c r="I40" s="2"/>
      <c r="J40" s="26">
        <f t="shared" si="2"/>
        <v>100508</v>
      </c>
      <c r="K40" s="16"/>
    </row>
    <row r="41" spans="1:11" s="15" customFormat="1" ht="16.5" customHeight="1" thickBot="1" x14ac:dyDescent="0.3">
      <c r="A41" s="1" t="s">
        <v>38</v>
      </c>
      <c r="B41" s="24">
        <v>421521</v>
      </c>
      <c r="C41" s="4" t="s">
        <v>58</v>
      </c>
      <c r="D41" s="3">
        <v>120070</v>
      </c>
      <c r="E41" s="2"/>
      <c r="F41" s="2"/>
      <c r="G41" s="3">
        <v>127743</v>
      </c>
      <c r="H41" s="2"/>
      <c r="I41" s="2"/>
      <c r="J41" s="26">
        <f t="shared" si="2"/>
        <v>127743</v>
      </c>
      <c r="K41" s="16"/>
    </row>
    <row r="42" spans="1:11" s="15" customFormat="1" ht="16.5" customHeight="1" thickBot="1" x14ac:dyDescent="0.3">
      <c r="A42" s="1" t="s">
        <v>59</v>
      </c>
      <c r="B42" s="24">
        <v>421919</v>
      </c>
      <c r="C42" s="4" t="s">
        <v>60</v>
      </c>
      <c r="D42" s="3">
        <v>32300</v>
      </c>
      <c r="E42" s="2"/>
      <c r="F42" s="2"/>
      <c r="G42" s="3">
        <v>51600</v>
      </c>
      <c r="H42" s="2"/>
      <c r="I42" s="2"/>
      <c r="J42" s="26">
        <f t="shared" si="2"/>
        <v>51600</v>
      </c>
      <c r="K42" s="16"/>
    </row>
    <row r="43" spans="1:11" s="36" customFormat="1" ht="20.100000000000001" customHeight="1" thickBot="1" x14ac:dyDescent="0.3">
      <c r="A43" s="33"/>
      <c r="B43" s="66" t="s">
        <v>61</v>
      </c>
      <c r="C43" s="67"/>
      <c r="D43" s="34">
        <v>6699941</v>
      </c>
      <c r="E43" s="34">
        <f t="shared" ref="E43:J43" si="3">SUM(E26:E42)</f>
        <v>0</v>
      </c>
      <c r="F43" s="34">
        <f t="shared" si="3"/>
        <v>73600</v>
      </c>
      <c r="G43" s="34">
        <f t="shared" si="3"/>
        <v>5706808</v>
      </c>
      <c r="H43" s="34">
        <f t="shared" si="3"/>
        <v>485295</v>
      </c>
      <c r="I43" s="34">
        <f t="shared" si="3"/>
        <v>1100531</v>
      </c>
      <c r="J43" s="34">
        <f t="shared" si="3"/>
        <v>7366234</v>
      </c>
      <c r="K43" s="35"/>
    </row>
    <row r="44" spans="1:11" s="15" customFormat="1" ht="20.100000000000001" customHeight="1" thickBot="1" x14ac:dyDescent="0.3">
      <c r="A44" s="1"/>
      <c r="B44" s="62" t="s">
        <v>62</v>
      </c>
      <c r="C44" s="63"/>
      <c r="D44" s="8"/>
      <c r="E44" s="8"/>
      <c r="F44" s="8"/>
      <c r="G44" s="8"/>
      <c r="H44" s="8"/>
      <c r="I44" s="8"/>
      <c r="J44" s="32"/>
      <c r="K44" s="14"/>
    </row>
    <row r="45" spans="1:11" s="15" customFormat="1" ht="16.5" customHeight="1" thickBot="1" x14ac:dyDescent="0.3">
      <c r="A45" s="1" t="s">
        <v>8</v>
      </c>
      <c r="B45" s="24">
        <v>422111</v>
      </c>
      <c r="C45" s="4" t="s">
        <v>63</v>
      </c>
      <c r="D45" s="3">
        <v>10000</v>
      </c>
      <c r="E45" s="2"/>
      <c r="F45" s="2"/>
      <c r="G45" s="3">
        <v>10000</v>
      </c>
      <c r="H45" s="2"/>
      <c r="I45" s="2"/>
      <c r="J45" s="26">
        <f>SUM(E45:I45)</f>
        <v>10000</v>
      </c>
      <c r="K45" s="16"/>
    </row>
    <row r="46" spans="1:11" s="15" customFormat="1" ht="16.5" customHeight="1" thickBot="1" x14ac:dyDescent="0.3">
      <c r="A46" s="1" t="s">
        <v>10</v>
      </c>
      <c r="B46" s="24">
        <v>422121</v>
      </c>
      <c r="C46" s="4" t="s">
        <v>64</v>
      </c>
      <c r="D46" s="3">
        <v>10000</v>
      </c>
      <c r="E46" s="2"/>
      <c r="F46" s="2"/>
      <c r="G46" s="3">
        <v>10000</v>
      </c>
      <c r="H46" s="2"/>
      <c r="I46" s="2"/>
      <c r="J46" s="26">
        <f>SUM(E46:I46)</f>
        <v>10000</v>
      </c>
    </row>
    <row r="47" spans="1:11" s="36" customFormat="1" ht="20.100000000000001" customHeight="1" thickBot="1" x14ac:dyDescent="0.3">
      <c r="A47" s="33"/>
      <c r="B47" s="66" t="s">
        <v>65</v>
      </c>
      <c r="C47" s="67"/>
      <c r="D47" s="34">
        <f>SUM(D45:D46)</f>
        <v>20000</v>
      </c>
      <c r="E47" s="34">
        <f t="shared" ref="E47:J47" si="4">SUM(E45:E46)</f>
        <v>0</v>
      </c>
      <c r="F47" s="34">
        <f t="shared" si="4"/>
        <v>0</v>
      </c>
      <c r="G47" s="34">
        <f t="shared" si="4"/>
        <v>20000</v>
      </c>
      <c r="H47" s="34">
        <f t="shared" si="4"/>
        <v>0</v>
      </c>
      <c r="I47" s="34">
        <f t="shared" si="4"/>
        <v>0</v>
      </c>
      <c r="J47" s="34">
        <f t="shared" si="4"/>
        <v>20000</v>
      </c>
    </row>
    <row r="48" spans="1:11" s="15" customFormat="1" ht="20.100000000000001" customHeight="1" thickBot="1" x14ac:dyDescent="0.3">
      <c r="A48" s="1"/>
      <c r="B48" s="62" t="s">
        <v>66</v>
      </c>
      <c r="C48" s="63"/>
      <c r="D48" s="2"/>
      <c r="E48" s="2"/>
      <c r="F48" s="2"/>
      <c r="G48" s="2"/>
      <c r="H48" s="2"/>
      <c r="I48" s="2"/>
      <c r="J48" s="27"/>
      <c r="K48" s="16"/>
    </row>
    <row r="49" spans="1:11" s="15" customFormat="1" ht="16.5" customHeight="1" thickBot="1" x14ac:dyDescent="0.3">
      <c r="A49" s="1" t="s">
        <v>8</v>
      </c>
      <c r="B49" s="24">
        <v>423221</v>
      </c>
      <c r="C49" s="4" t="s">
        <v>67</v>
      </c>
      <c r="D49" s="3">
        <v>1334000</v>
      </c>
      <c r="E49" s="2"/>
      <c r="F49" s="3"/>
      <c r="G49" s="3">
        <v>1170000</v>
      </c>
      <c r="H49" s="3"/>
      <c r="I49" s="3">
        <v>164000</v>
      </c>
      <c r="J49" s="26">
        <f>SUM(E49:I49)</f>
        <v>1334000</v>
      </c>
      <c r="K49" s="16"/>
    </row>
    <row r="50" spans="1:11" s="15" customFormat="1" ht="16.5" customHeight="1" thickBot="1" x14ac:dyDescent="0.3">
      <c r="A50" s="1" t="s">
        <v>10</v>
      </c>
      <c r="B50" s="24">
        <v>423311</v>
      </c>
      <c r="C50" s="4" t="s">
        <v>68</v>
      </c>
      <c r="D50" s="3">
        <v>115000</v>
      </c>
      <c r="E50" s="2"/>
      <c r="F50" s="2"/>
      <c r="G50" s="3">
        <v>115000</v>
      </c>
      <c r="H50" s="2"/>
      <c r="I50" s="2"/>
      <c r="J50" s="26">
        <f t="shared" ref="J50:J57" si="5">SUM(E50:I50)</f>
        <v>115000</v>
      </c>
      <c r="K50" s="16"/>
    </row>
    <row r="51" spans="1:11" s="15" customFormat="1" ht="16.5" customHeight="1" thickBot="1" x14ac:dyDescent="0.3">
      <c r="A51" s="1" t="s">
        <v>12</v>
      </c>
      <c r="B51" s="24">
        <v>423391</v>
      </c>
      <c r="C51" s="50" t="s">
        <v>208</v>
      </c>
      <c r="D51" s="3">
        <v>72000</v>
      </c>
      <c r="E51" s="2"/>
      <c r="F51" s="2"/>
      <c r="G51" s="3">
        <v>72000</v>
      </c>
      <c r="H51" s="2"/>
      <c r="I51" s="2"/>
      <c r="J51" s="26">
        <f t="shared" si="5"/>
        <v>72000</v>
      </c>
      <c r="K51" s="16"/>
    </row>
    <row r="52" spans="1:11" s="15" customFormat="1" ht="16.5" customHeight="1" thickBot="1" x14ac:dyDescent="0.3">
      <c r="A52" s="1" t="s">
        <v>14</v>
      </c>
      <c r="B52" s="24">
        <v>423419</v>
      </c>
      <c r="C52" s="4" t="s">
        <v>69</v>
      </c>
      <c r="D52" s="3">
        <v>192000</v>
      </c>
      <c r="E52" s="2"/>
      <c r="F52" s="2"/>
      <c r="G52" s="3">
        <v>85000</v>
      </c>
      <c r="H52" s="3">
        <v>20000</v>
      </c>
      <c r="I52" s="3">
        <v>87000</v>
      </c>
      <c r="J52" s="26">
        <f t="shared" si="5"/>
        <v>192000</v>
      </c>
      <c r="K52" s="16"/>
    </row>
    <row r="53" spans="1:11" s="15" customFormat="1" ht="16.5" customHeight="1" thickBot="1" x14ac:dyDescent="0.3">
      <c r="A53" s="1" t="s">
        <v>16</v>
      </c>
      <c r="B53" s="24">
        <v>423521</v>
      </c>
      <c r="C53" s="4" t="s">
        <v>70</v>
      </c>
      <c r="D53" s="3">
        <v>122000</v>
      </c>
      <c r="E53" s="2"/>
      <c r="F53" s="2"/>
      <c r="G53" s="2"/>
      <c r="H53" s="3">
        <v>100000</v>
      </c>
      <c r="I53" s="2"/>
      <c r="J53" s="26">
        <f t="shared" si="5"/>
        <v>100000</v>
      </c>
      <c r="K53" s="16"/>
    </row>
    <row r="54" spans="1:11" s="15" customFormat="1" ht="16.5" customHeight="1" thickBot="1" x14ac:dyDescent="0.3">
      <c r="A54" s="1" t="s">
        <v>18</v>
      </c>
      <c r="B54" s="24">
        <v>423599</v>
      </c>
      <c r="C54" s="7" t="s">
        <v>71</v>
      </c>
      <c r="D54" s="21">
        <v>62400</v>
      </c>
      <c r="E54" s="7"/>
      <c r="F54" s="7"/>
      <c r="G54" s="21">
        <v>68400</v>
      </c>
      <c r="H54" s="7" t="s">
        <v>72</v>
      </c>
      <c r="I54" s="7"/>
      <c r="J54" s="26">
        <f t="shared" si="5"/>
        <v>68400</v>
      </c>
      <c r="K54" s="14"/>
    </row>
    <row r="55" spans="1:11" s="15" customFormat="1" ht="16.5" customHeight="1" thickBot="1" x14ac:dyDescent="0.3">
      <c r="A55" s="1" t="s">
        <v>20</v>
      </c>
      <c r="B55" s="24">
        <v>423711</v>
      </c>
      <c r="C55" s="7" t="s">
        <v>73</v>
      </c>
      <c r="D55" s="22">
        <v>149000</v>
      </c>
      <c r="E55" s="23"/>
      <c r="F55" s="23"/>
      <c r="G55" s="23"/>
      <c r="H55" s="22">
        <v>160000</v>
      </c>
      <c r="I55" s="23"/>
      <c r="J55" s="26">
        <f t="shared" si="5"/>
        <v>160000</v>
      </c>
      <c r="K55" s="16"/>
    </row>
    <row r="56" spans="1:11" s="15" customFormat="1" ht="16.5" customHeight="1" thickBot="1" x14ac:dyDescent="0.3">
      <c r="A56" s="1" t="s">
        <v>22</v>
      </c>
      <c r="B56" s="24">
        <v>4239111</v>
      </c>
      <c r="C56" s="4" t="s">
        <v>224</v>
      </c>
      <c r="D56" s="3">
        <v>17000</v>
      </c>
      <c r="E56" s="2"/>
      <c r="F56" s="2"/>
      <c r="G56" s="2"/>
      <c r="H56" s="3">
        <v>20000</v>
      </c>
      <c r="I56" s="2"/>
      <c r="J56" s="26">
        <f t="shared" si="5"/>
        <v>20000</v>
      </c>
      <c r="K56" s="16"/>
    </row>
    <row r="57" spans="1:11" s="15" customFormat="1" ht="16.5" customHeight="1" thickBot="1" x14ac:dyDescent="0.3">
      <c r="A57" s="1" t="s">
        <v>50</v>
      </c>
      <c r="B57" s="59">
        <v>4239112</v>
      </c>
      <c r="C57" s="7" t="s">
        <v>225</v>
      </c>
      <c r="D57" s="3"/>
      <c r="E57" s="3"/>
      <c r="F57" s="3">
        <v>266612</v>
      </c>
      <c r="G57" s="3"/>
      <c r="H57" s="3"/>
      <c r="I57" s="3"/>
      <c r="J57" s="26">
        <f t="shared" si="5"/>
        <v>266612</v>
      </c>
      <c r="K57" s="16"/>
    </row>
    <row r="58" spans="1:11" s="36" customFormat="1" ht="20.100000000000001" customHeight="1" thickBot="1" x14ac:dyDescent="0.3">
      <c r="A58" s="33"/>
      <c r="B58" s="66"/>
      <c r="C58" s="67"/>
      <c r="D58" s="34">
        <f>SUM(D49:D57)</f>
        <v>2063400</v>
      </c>
      <c r="E58" s="34">
        <f t="shared" ref="E58:J58" si="6">SUM(E49:E57)</f>
        <v>0</v>
      </c>
      <c r="F58" s="34">
        <f t="shared" si="6"/>
        <v>266612</v>
      </c>
      <c r="G58" s="34">
        <f t="shared" si="6"/>
        <v>1510400</v>
      </c>
      <c r="H58" s="34">
        <f t="shared" si="6"/>
        <v>300000</v>
      </c>
      <c r="I58" s="34">
        <f t="shared" si="6"/>
        <v>251000</v>
      </c>
      <c r="J58" s="34">
        <f t="shared" si="6"/>
        <v>2328012</v>
      </c>
      <c r="K58" s="35"/>
    </row>
    <row r="59" spans="1:11" s="15" customFormat="1" ht="20.100000000000001" customHeight="1" thickBot="1" x14ac:dyDescent="0.3">
      <c r="A59" s="1"/>
      <c r="B59" s="62" t="s">
        <v>75</v>
      </c>
      <c r="C59" s="63"/>
      <c r="D59" s="2"/>
      <c r="E59" s="2"/>
      <c r="F59" s="2"/>
      <c r="G59" s="2"/>
      <c r="H59" s="2"/>
      <c r="I59" s="2"/>
      <c r="J59" s="27"/>
      <c r="K59" s="16"/>
    </row>
    <row r="60" spans="1:11" s="15" customFormat="1" ht="16.5" customHeight="1" thickBot="1" x14ac:dyDescent="0.3">
      <c r="A60" s="1" t="s">
        <v>8</v>
      </c>
      <c r="B60" s="24">
        <v>424311</v>
      </c>
      <c r="C60" s="7" t="s">
        <v>76</v>
      </c>
      <c r="D60" s="6">
        <v>728100</v>
      </c>
      <c r="E60" s="8"/>
      <c r="F60" s="7"/>
      <c r="G60" s="6">
        <v>367800</v>
      </c>
      <c r="H60" s="6">
        <v>190400</v>
      </c>
      <c r="I60" s="6"/>
      <c r="J60" s="51">
        <f>SUM(E60:I60)</f>
        <v>558200</v>
      </c>
      <c r="K60" s="14"/>
    </row>
    <row r="61" spans="1:11" s="15" customFormat="1" ht="16.5" customHeight="1" thickBot="1" x14ac:dyDescent="0.3">
      <c r="A61" s="1" t="s">
        <v>10</v>
      </c>
      <c r="B61" s="24">
        <v>424331</v>
      </c>
      <c r="C61" s="4" t="s">
        <v>77</v>
      </c>
      <c r="D61" s="3">
        <v>22260</v>
      </c>
      <c r="E61" s="2"/>
      <c r="F61" s="2"/>
      <c r="G61" s="3">
        <v>42200</v>
      </c>
      <c r="H61" s="2"/>
      <c r="I61" s="2"/>
      <c r="J61" s="51">
        <f>SUM(E61:I61)</f>
        <v>42200</v>
      </c>
      <c r="K61" s="16"/>
    </row>
    <row r="62" spans="1:11" s="36" customFormat="1" ht="20.100000000000001" customHeight="1" thickBot="1" x14ac:dyDescent="0.3">
      <c r="A62" s="33"/>
      <c r="B62" s="66" t="s">
        <v>78</v>
      </c>
      <c r="C62" s="67"/>
      <c r="D62" s="34">
        <f>SUM(D60:D61)</f>
        <v>750360</v>
      </c>
      <c r="E62" s="34">
        <f t="shared" ref="E62:J62" si="7">SUM(E60:E61)</f>
        <v>0</v>
      </c>
      <c r="F62" s="34">
        <f t="shared" si="7"/>
        <v>0</v>
      </c>
      <c r="G62" s="34">
        <f t="shared" si="7"/>
        <v>410000</v>
      </c>
      <c r="H62" s="34">
        <f t="shared" si="7"/>
        <v>190400</v>
      </c>
      <c r="I62" s="34">
        <f t="shared" si="7"/>
        <v>0</v>
      </c>
      <c r="J62" s="34">
        <f t="shared" si="7"/>
        <v>600400</v>
      </c>
      <c r="K62" s="35"/>
    </row>
    <row r="63" spans="1:11" s="15" customFormat="1" ht="20.100000000000001" customHeight="1" thickBot="1" x14ac:dyDescent="0.3">
      <c r="A63" s="1"/>
      <c r="B63" s="62" t="s">
        <v>79</v>
      </c>
      <c r="C63" s="63"/>
      <c r="D63" s="2"/>
      <c r="E63" s="2"/>
      <c r="F63" s="2"/>
      <c r="G63" s="2"/>
      <c r="H63" s="2"/>
      <c r="I63" s="2"/>
      <c r="J63" s="27"/>
      <c r="K63" s="16"/>
    </row>
    <row r="64" spans="1:11" s="15" customFormat="1" ht="16.5" customHeight="1" thickBot="1" x14ac:dyDescent="0.3">
      <c r="A64" s="1" t="s">
        <v>8</v>
      </c>
      <c r="B64" s="24">
        <v>4251111</v>
      </c>
      <c r="C64" s="4" t="s">
        <v>80</v>
      </c>
      <c r="D64" s="3">
        <v>40000</v>
      </c>
      <c r="E64" s="2"/>
      <c r="F64" s="2"/>
      <c r="G64" s="3">
        <v>30000</v>
      </c>
      <c r="H64" s="2"/>
      <c r="I64" s="3"/>
      <c r="J64" s="26">
        <f>SUM(E64:I64)</f>
        <v>30000</v>
      </c>
      <c r="K64" s="16"/>
    </row>
    <row r="65" spans="1:11" s="15" customFormat="1" ht="16.5" customHeight="1" thickBot="1" x14ac:dyDescent="0.3">
      <c r="A65" s="1" t="s">
        <v>10</v>
      </c>
      <c r="B65" s="24">
        <v>4251112</v>
      </c>
      <c r="C65" s="4" t="s">
        <v>81</v>
      </c>
      <c r="D65" s="2">
        <v>40000</v>
      </c>
      <c r="E65" s="2"/>
      <c r="F65" s="2"/>
      <c r="G65" s="3"/>
      <c r="H65" s="2"/>
      <c r="I65" s="3"/>
      <c r="J65" s="26">
        <f t="shared" ref="J65:J92" si="8">SUM(E65:I65)</f>
        <v>0</v>
      </c>
      <c r="K65" s="16"/>
    </row>
    <row r="66" spans="1:11" s="15" customFormat="1" ht="16.5" customHeight="1" thickBot="1" x14ac:dyDescent="0.3">
      <c r="A66" s="1" t="s">
        <v>12</v>
      </c>
      <c r="B66" s="24">
        <v>4251121</v>
      </c>
      <c r="C66" s="4" t="s">
        <v>82</v>
      </c>
      <c r="D66" s="3">
        <v>40000</v>
      </c>
      <c r="E66" s="2"/>
      <c r="F66" s="2"/>
      <c r="G66" s="3">
        <v>22572</v>
      </c>
      <c r="H66" s="2"/>
      <c r="I66" s="3"/>
      <c r="J66" s="26">
        <f t="shared" si="8"/>
        <v>22572</v>
      </c>
      <c r="K66" s="16"/>
    </row>
    <row r="67" spans="1:11" s="15" customFormat="1" ht="16.5" customHeight="1" thickBot="1" x14ac:dyDescent="0.3">
      <c r="A67" s="1" t="s">
        <v>14</v>
      </c>
      <c r="B67" s="24">
        <v>4251122</v>
      </c>
      <c r="C67" s="4" t="s">
        <v>83</v>
      </c>
      <c r="D67" s="3">
        <v>0</v>
      </c>
      <c r="E67" s="2"/>
      <c r="F67" s="2"/>
      <c r="G67" s="2"/>
      <c r="H67" s="2"/>
      <c r="I67" s="2"/>
      <c r="J67" s="26">
        <f t="shared" si="8"/>
        <v>0</v>
      </c>
      <c r="K67" s="16"/>
    </row>
    <row r="68" spans="1:11" s="15" customFormat="1" ht="16.5" customHeight="1" thickBot="1" x14ac:dyDescent="0.3">
      <c r="A68" s="1" t="s">
        <v>16</v>
      </c>
      <c r="B68" s="24">
        <v>4251131</v>
      </c>
      <c r="C68" s="4" t="s">
        <v>84</v>
      </c>
      <c r="D68" s="3">
        <v>29300</v>
      </c>
      <c r="E68" s="2"/>
      <c r="F68" s="2"/>
      <c r="G68" s="3">
        <v>20000</v>
      </c>
      <c r="H68" s="3"/>
      <c r="I68" s="3"/>
      <c r="J68" s="26">
        <f t="shared" si="8"/>
        <v>20000</v>
      </c>
      <c r="K68" s="16"/>
    </row>
    <row r="69" spans="1:11" s="15" customFormat="1" ht="16.5" customHeight="1" thickBot="1" x14ac:dyDescent="0.3">
      <c r="A69" s="1" t="s">
        <v>18</v>
      </c>
      <c r="B69" s="24">
        <v>4251132</v>
      </c>
      <c r="C69" s="4" t="s">
        <v>85</v>
      </c>
      <c r="D69" s="3">
        <v>20000</v>
      </c>
      <c r="E69" s="2"/>
      <c r="F69" s="2"/>
      <c r="G69" s="3"/>
      <c r="H69" s="2"/>
      <c r="I69" s="3"/>
      <c r="J69" s="26">
        <f t="shared" si="8"/>
        <v>0</v>
      </c>
      <c r="K69" s="16"/>
    </row>
    <row r="70" spans="1:11" s="15" customFormat="1" ht="16.5" customHeight="1" thickBot="1" x14ac:dyDescent="0.3">
      <c r="A70" s="1" t="s">
        <v>20</v>
      </c>
      <c r="B70" s="24">
        <v>4251151</v>
      </c>
      <c r="C70" s="4" t="s">
        <v>86</v>
      </c>
      <c r="D70" s="3">
        <v>58537</v>
      </c>
      <c r="E70" s="2"/>
      <c r="F70" s="2"/>
      <c r="G70" s="3">
        <v>20600</v>
      </c>
      <c r="H70" s="2"/>
      <c r="I70" s="3"/>
      <c r="J70" s="26">
        <f t="shared" si="8"/>
        <v>20600</v>
      </c>
      <c r="K70" s="16"/>
    </row>
    <row r="71" spans="1:11" s="15" customFormat="1" ht="16.5" customHeight="1" thickBot="1" x14ac:dyDescent="0.3">
      <c r="A71" s="1" t="s">
        <v>22</v>
      </c>
      <c r="B71" s="24">
        <v>4251153</v>
      </c>
      <c r="C71" s="4" t="s">
        <v>87</v>
      </c>
      <c r="D71" s="3">
        <v>100000</v>
      </c>
      <c r="E71" s="2"/>
      <c r="F71" s="2"/>
      <c r="G71" s="3">
        <v>40950</v>
      </c>
      <c r="H71" s="2"/>
      <c r="I71" s="3"/>
      <c r="J71" s="26">
        <f t="shared" si="8"/>
        <v>40950</v>
      </c>
      <c r="K71" s="16"/>
    </row>
    <row r="72" spans="1:11" s="15" customFormat="1" ht="16.5" customHeight="1" thickBot="1" x14ac:dyDescent="0.3">
      <c r="A72" s="1" t="s">
        <v>50</v>
      </c>
      <c r="B72" s="24">
        <v>4251161</v>
      </c>
      <c r="C72" s="4" t="s">
        <v>88</v>
      </c>
      <c r="D72" s="3">
        <v>51210</v>
      </c>
      <c r="E72" s="2"/>
      <c r="F72" s="2"/>
      <c r="G72" s="3">
        <v>60354</v>
      </c>
      <c r="H72" s="2"/>
      <c r="I72" s="3">
        <v>60000</v>
      </c>
      <c r="J72" s="26">
        <f t="shared" si="8"/>
        <v>120354</v>
      </c>
      <c r="K72" s="16"/>
    </row>
    <row r="73" spans="1:11" s="15" customFormat="1" ht="16.5" customHeight="1" thickBot="1" x14ac:dyDescent="0.3">
      <c r="A73" s="1" t="s">
        <v>26</v>
      </c>
      <c r="B73" s="24">
        <v>4251171</v>
      </c>
      <c r="C73" s="4" t="s">
        <v>89</v>
      </c>
      <c r="D73" s="3">
        <v>245478</v>
      </c>
      <c r="E73" s="2"/>
      <c r="F73" s="2"/>
      <c r="G73" s="3">
        <v>61082</v>
      </c>
      <c r="H73" s="2"/>
      <c r="I73" s="3">
        <v>160000</v>
      </c>
      <c r="J73" s="26">
        <f t="shared" si="8"/>
        <v>221082</v>
      </c>
      <c r="K73" s="16"/>
    </row>
    <row r="74" spans="1:11" s="15" customFormat="1" ht="16.5" customHeight="1" thickBot="1" x14ac:dyDescent="0.3">
      <c r="A74" s="1" t="s">
        <v>28</v>
      </c>
      <c r="B74" s="24">
        <v>4252111</v>
      </c>
      <c r="C74" s="4" t="s">
        <v>90</v>
      </c>
      <c r="D74" s="3">
        <v>1049832</v>
      </c>
      <c r="E74" s="2"/>
      <c r="F74" s="3">
        <v>40000</v>
      </c>
      <c r="G74" s="3">
        <v>100000</v>
      </c>
      <c r="H74" s="3">
        <v>40000</v>
      </c>
      <c r="I74" s="3">
        <v>1169896</v>
      </c>
      <c r="J74" s="26">
        <f t="shared" si="8"/>
        <v>1349896</v>
      </c>
      <c r="K74" s="16"/>
    </row>
    <row r="75" spans="1:11" s="15" customFormat="1" ht="16.5" customHeight="1" thickBot="1" x14ac:dyDescent="0.3">
      <c r="A75" s="1" t="s">
        <v>30</v>
      </c>
      <c r="B75" s="24">
        <v>4252112</v>
      </c>
      <c r="C75" s="4" t="s">
        <v>91</v>
      </c>
      <c r="D75" s="3">
        <v>208000</v>
      </c>
      <c r="E75" s="2"/>
      <c r="F75" s="3">
        <v>40000</v>
      </c>
      <c r="G75" s="3">
        <v>60000</v>
      </c>
      <c r="H75" s="3">
        <v>40000</v>
      </c>
      <c r="I75" s="3">
        <v>210000</v>
      </c>
      <c r="J75" s="26">
        <f t="shared" si="8"/>
        <v>350000</v>
      </c>
      <c r="K75" s="16"/>
    </row>
    <row r="76" spans="1:11" s="15" customFormat="1" ht="16.5" customHeight="1" thickBot="1" x14ac:dyDescent="0.3">
      <c r="A76" s="1" t="s">
        <v>32</v>
      </c>
      <c r="B76" s="24">
        <v>4252121</v>
      </c>
      <c r="C76" s="4" t="s">
        <v>92</v>
      </c>
      <c r="D76" s="3">
        <v>4800</v>
      </c>
      <c r="E76" s="2"/>
      <c r="F76" s="2"/>
      <c r="G76" s="2"/>
      <c r="H76" s="3">
        <v>4800</v>
      </c>
      <c r="I76" s="2"/>
      <c r="J76" s="26">
        <f t="shared" si="8"/>
        <v>4800</v>
      </c>
      <c r="K76" s="16"/>
    </row>
    <row r="77" spans="1:11" s="15" customFormat="1" ht="16.5" customHeight="1" thickBot="1" x14ac:dyDescent="0.3">
      <c r="A77" s="1" t="s">
        <v>34</v>
      </c>
      <c r="B77" s="24">
        <v>4252122</v>
      </c>
      <c r="C77" s="4" t="s">
        <v>93</v>
      </c>
      <c r="D77" s="3">
        <v>3000</v>
      </c>
      <c r="E77" s="2"/>
      <c r="F77" s="2"/>
      <c r="G77" s="2"/>
      <c r="H77" s="3">
        <v>6000</v>
      </c>
      <c r="I77" s="2"/>
      <c r="J77" s="26">
        <f t="shared" si="8"/>
        <v>6000</v>
      </c>
      <c r="K77" s="16"/>
    </row>
    <row r="78" spans="1:11" s="15" customFormat="1" ht="16.5" customHeight="1" thickBot="1" x14ac:dyDescent="0.3">
      <c r="A78" s="1" t="s">
        <v>36</v>
      </c>
      <c r="B78" s="24">
        <v>425222</v>
      </c>
      <c r="C78" s="4" t="s">
        <v>94</v>
      </c>
      <c r="D78" s="3">
        <v>108000</v>
      </c>
      <c r="E78" s="2"/>
      <c r="F78" s="2"/>
      <c r="G78" s="3">
        <v>75000</v>
      </c>
      <c r="H78" s="2"/>
      <c r="I78" s="3">
        <v>28660</v>
      </c>
      <c r="J78" s="26">
        <f t="shared" si="8"/>
        <v>103660</v>
      </c>
      <c r="K78" s="16"/>
    </row>
    <row r="79" spans="1:11" s="15" customFormat="1" ht="16.5" customHeight="1" thickBot="1" x14ac:dyDescent="0.3">
      <c r="A79" s="1" t="s">
        <v>38</v>
      </c>
      <c r="B79" s="24">
        <v>425223</v>
      </c>
      <c r="C79" s="4" t="s">
        <v>95</v>
      </c>
      <c r="D79" s="3">
        <v>3000</v>
      </c>
      <c r="E79" s="2"/>
      <c r="F79" s="2"/>
      <c r="G79" s="3">
        <v>1000</v>
      </c>
      <c r="H79" s="2"/>
      <c r="I79" s="3">
        <v>1000</v>
      </c>
      <c r="J79" s="26">
        <f t="shared" si="8"/>
        <v>2000</v>
      </c>
      <c r="K79" s="16"/>
    </row>
    <row r="80" spans="1:11" s="15" customFormat="1" ht="16.5" customHeight="1" thickBot="1" x14ac:dyDescent="0.3">
      <c r="A80" s="1" t="s">
        <v>59</v>
      </c>
      <c r="B80" s="24">
        <v>4252211</v>
      </c>
      <c r="C80" s="4" t="s">
        <v>96</v>
      </c>
      <c r="D80" s="2">
        <v>3800</v>
      </c>
      <c r="E80" s="2"/>
      <c r="F80" s="2"/>
      <c r="G80" s="2"/>
      <c r="H80" s="3">
        <v>3800</v>
      </c>
      <c r="I80" s="2"/>
      <c r="J80" s="26">
        <f t="shared" si="8"/>
        <v>3800</v>
      </c>
      <c r="K80" s="16"/>
    </row>
    <row r="81" spans="1:11" s="15" customFormat="1" ht="16.5" customHeight="1" thickBot="1" x14ac:dyDescent="0.3">
      <c r="A81" s="1" t="s">
        <v>97</v>
      </c>
      <c r="B81" s="24">
        <v>4252251</v>
      </c>
      <c r="C81" s="4" t="s">
        <v>98</v>
      </c>
      <c r="D81" s="3">
        <v>21500</v>
      </c>
      <c r="E81" s="2"/>
      <c r="F81" s="2"/>
      <c r="G81" s="3">
        <v>3000</v>
      </c>
      <c r="H81" s="3">
        <v>3000</v>
      </c>
      <c r="I81" s="3"/>
      <c r="J81" s="26">
        <f t="shared" si="8"/>
        <v>6000</v>
      </c>
      <c r="K81" s="16"/>
    </row>
    <row r="82" spans="1:11" s="15" customFormat="1" ht="16.5" customHeight="1" thickBot="1" x14ac:dyDescent="0.3">
      <c r="A82" s="1" t="s">
        <v>99</v>
      </c>
      <c r="B82" s="24">
        <v>425231</v>
      </c>
      <c r="C82" s="4" t="s">
        <v>218</v>
      </c>
      <c r="D82" s="3">
        <v>4200</v>
      </c>
      <c r="E82" s="2"/>
      <c r="F82" s="2"/>
      <c r="G82" s="2"/>
      <c r="H82" s="3">
        <v>2000</v>
      </c>
      <c r="I82" s="2"/>
      <c r="J82" s="26">
        <f t="shared" si="8"/>
        <v>2000</v>
      </c>
      <c r="K82" s="16"/>
    </row>
    <row r="83" spans="1:11" s="15" customFormat="1" ht="16.5" customHeight="1" thickBot="1" x14ac:dyDescent="0.3">
      <c r="A83" s="1" t="s">
        <v>100</v>
      </c>
      <c r="B83" s="24">
        <v>4252511</v>
      </c>
      <c r="C83" s="4" t="s">
        <v>101</v>
      </c>
      <c r="D83" s="3">
        <v>200000</v>
      </c>
      <c r="E83" s="2"/>
      <c r="F83" s="3"/>
      <c r="G83" s="3">
        <v>100000</v>
      </c>
      <c r="H83" s="3">
        <v>30000</v>
      </c>
      <c r="I83" s="3">
        <v>240000</v>
      </c>
      <c r="J83" s="26">
        <f t="shared" si="8"/>
        <v>370000</v>
      </c>
      <c r="K83" s="16"/>
    </row>
    <row r="84" spans="1:11" s="15" customFormat="1" ht="16.5" customHeight="1" thickBot="1" x14ac:dyDescent="0.3">
      <c r="A84" s="1" t="s">
        <v>102</v>
      </c>
      <c r="B84" s="24">
        <v>4252512</v>
      </c>
      <c r="C84" s="4" t="s">
        <v>103</v>
      </c>
      <c r="D84" s="3">
        <v>242400</v>
      </c>
      <c r="E84" s="2"/>
      <c r="F84" s="3"/>
      <c r="G84" s="3">
        <v>60000</v>
      </c>
      <c r="H84" s="3">
        <v>30000</v>
      </c>
      <c r="I84" s="3">
        <v>170000</v>
      </c>
      <c r="J84" s="26">
        <f t="shared" si="8"/>
        <v>260000</v>
      </c>
      <c r="K84" s="16"/>
    </row>
    <row r="85" spans="1:11" s="15" customFormat="1" ht="16.5" customHeight="1" thickBot="1" x14ac:dyDescent="0.3">
      <c r="A85" s="1" t="s">
        <v>104</v>
      </c>
      <c r="B85" s="24">
        <v>4252513</v>
      </c>
      <c r="C85" s="4" t="s">
        <v>105</v>
      </c>
      <c r="D85" s="3">
        <v>150000</v>
      </c>
      <c r="E85" s="2"/>
      <c r="F85" s="3">
        <v>100000</v>
      </c>
      <c r="G85" s="3"/>
      <c r="H85" s="3">
        <v>30000</v>
      </c>
      <c r="I85" s="3">
        <v>120000</v>
      </c>
      <c r="J85" s="26">
        <f t="shared" si="8"/>
        <v>250000</v>
      </c>
      <c r="K85" s="16"/>
    </row>
    <row r="86" spans="1:11" s="15" customFormat="1" ht="16.5" customHeight="1" thickBot="1" x14ac:dyDescent="0.3">
      <c r="A86" s="1" t="s">
        <v>106</v>
      </c>
      <c r="B86" s="24">
        <v>4252514</v>
      </c>
      <c r="C86" s="4" t="s">
        <v>107</v>
      </c>
      <c r="D86" s="3">
        <v>20000</v>
      </c>
      <c r="E86" s="2"/>
      <c r="F86" s="3"/>
      <c r="G86" s="3">
        <v>10000</v>
      </c>
      <c r="H86" s="3">
        <v>10000</v>
      </c>
      <c r="I86" s="3"/>
      <c r="J86" s="26">
        <f t="shared" si="8"/>
        <v>20000</v>
      </c>
      <c r="K86" s="16"/>
    </row>
    <row r="87" spans="1:11" s="15" customFormat="1" ht="16.5" customHeight="1" thickBot="1" x14ac:dyDescent="0.3">
      <c r="A87" s="1" t="s">
        <v>108</v>
      </c>
      <c r="B87" s="24">
        <v>4252515</v>
      </c>
      <c r="C87" s="52" t="s">
        <v>210</v>
      </c>
      <c r="D87" s="3">
        <v>20000</v>
      </c>
      <c r="E87" s="2"/>
      <c r="F87" s="3"/>
      <c r="G87" s="3">
        <v>10000</v>
      </c>
      <c r="H87" s="3">
        <v>10000</v>
      </c>
      <c r="I87" s="3"/>
      <c r="J87" s="26">
        <f t="shared" si="8"/>
        <v>20000</v>
      </c>
      <c r="K87" s="16"/>
    </row>
    <row r="88" spans="1:11" s="15" customFormat="1" ht="16.5" customHeight="1" thickBot="1" x14ac:dyDescent="0.3">
      <c r="A88" s="1" t="s">
        <v>110</v>
      </c>
      <c r="B88" s="24">
        <v>4252522</v>
      </c>
      <c r="C88" s="4" t="s">
        <v>109</v>
      </c>
      <c r="D88" s="3">
        <v>100000</v>
      </c>
      <c r="E88" s="2"/>
      <c r="F88" s="3"/>
      <c r="G88" s="3">
        <v>30000</v>
      </c>
      <c r="H88" s="3">
        <v>10000</v>
      </c>
      <c r="I88" s="3">
        <v>70000</v>
      </c>
      <c r="J88" s="26">
        <f t="shared" si="8"/>
        <v>110000</v>
      </c>
      <c r="K88" s="16"/>
    </row>
    <row r="89" spans="1:11" s="15" customFormat="1" ht="16.5" customHeight="1" thickBot="1" x14ac:dyDescent="0.3">
      <c r="A89" s="1" t="s">
        <v>112</v>
      </c>
      <c r="B89" s="24">
        <v>4252523</v>
      </c>
      <c r="C89" s="4" t="s">
        <v>111</v>
      </c>
      <c r="D89" s="3">
        <v>50000</v>
      </c>
      <c r="E89" s="2"/>
      <c r="F89" s="3">
        <v>100000</v>
      </c>
      <c r="G89" s="3"/>
      <c r="H89" s="2"/>
      <c r="I89" s="3">
        <v>20000</v>
      </c>
      <c r="J89" s="26">
        <f t="shared" si="8"/>
        <v>120000</v>
      </c>
      <c r="K89" s="16"/>
    </row>
    <row r="90" spans="1:11" s="15" customFormat="1" ht="16.5" customHeight="1" thickBot="1" x14ac:dyDescent="0.3">
      <c r="A90" s="1" t="s">
        <v>114</v>
      </c>
      <c r="B90" s="24">
        <v>4252532</v>
      </c>
      <c r="C90" s="4" t="s">
        <v>113</v>
      </c>
      <c r="D90" s="3">
        <v>21600</v>
      </c>
      <c r="E90" s="2"/>
      <c r="F90" s="2"/>
      <c r="G90" s="3"/>
      <c r="H90" s="3">
        <v>10000</v>
      </c>
      <c r="I90" s="3">
        <v>11600</v>
      </c>
      <c r="J90" s="26">
        <f t="shared" si="8"/>
        <v>21600</v>
      </c>
      <c r="K90" s="16"/>
    </row>
    <row r="91" spans="1:11" s="15" customFormat="1" ht="16.5" customHeight="1" thickBot="1" x14ac:dyDescent="0.3">
      <c r="A91" s="1" t="s">
        <v>116</v>
      </c>
      <c r="B91" s="24">
        <v>4252533</v>
      </c>
      <c r="C91" s="4" t="s">
        <v>115</v>
      </c>
      <c r="D91" s="3">
        <v>100000</v>
      </c>
      <c r="E91" s="2"/>
      <c r="F91" s="3">
        <v>100000</v>
      </c>
      <c r="G91" s="3"/>
      <c r="H91" s="3">
        <v>20000</v>
      </c>
      <c r="I91" s="3">
        <v>30000</v>
      </c>
      <c r="J91" s="26">
        <f t="shared" si="8"/>
        <v>150000</v>
      </c>
      <c r="K91" s="16"/>
    </row>
    <row r="92" spans="1:11" s="15" customFormat="1" ht="16.5" customHeight="1" thickBot="1" x14ac:dyDescent="0.3">
      <c r="A92" s="1" t="s">
        <v>209</v>
      </c>
      <c r="B92" s="24">
        <v>4252812</v>
      </c>
      <c r="C92" s="4" t="s">
        <v>117</v>
      </c>
      <c r="D92" s="3">
        <v>22776</v>
      </c>
      <c r="E92" s="2"/>
      <c r="F92" s="2"/>
      <c r="G92" s="3">
        <v>79200</v>
      </c>
      <c r="H92" s="2"/>
      <c r="I92" s="2"/>
      <c r="J92" s="26">
        <f t="shared" si="8"/>
        <v>79200</v>
      </c>
      <c r="K92" s="16"/>
    </row>
    <row r="93" spans="1:11" s="36" customFormat="1" ht="20.100000000000001" customHeight="1" thickBot="1" x14ac:dyDescent="0.3">
      <c r="A93" s="33"/>
      <c r="B93" s="66" t="s">
        <v>118</v>
      </c>
      <c r="C93" s="67"/>
      <c r="D93" s="34">
        <f>SUM(D64:D92)</f>
        <v>2957433</v>
      </c>
      <c r="E93" s="34">
        <f t="shared" ref="E93:J93" si="9">SUM(E64:E92)</f>
        <v>0</v>
      </c>
      <c r="F93" s="34">
        <f t="shared" si="9"/>
        <v>380000</v>
      </c>
      <c r="G93" s="34">
        <f t="shared" si="9"/>
        <v>783758</v>
      </c>
      <c r="H93" s="34">
        <f t="shared" si="9"/>
        <v>249600</v>
      </c>
      <c r="I93" s="34">
        <f t="shared" si="9"/>
        <v>2291156</v>
      </c>
      <c r="J93" s="34">
        <f t="shared" si="9"/>
        <v>3704514</v>
      </c>
      <c r="K93" s="35"/>
    </row>
    <row r="94" spans="1:11" s="15" customFormat="1" ht="20.100000000000001" customHeight="1" thickBot="1" x14ac:dyDescent="0.3">
      <c r="A94" s="1"/>
      <c r="B94" s="62" t="s">
        <v>119</v>
      </c>
      <c r="C94" s="63"/>
      <c r="D94" s="2"/>
      <c r="E94" s="2"/>
      <c r="F94" s="2"/>
      <c r="G94" s="2"/>
      <c r="H94" s="2"/>
      <c r="I94" s="2"/>
      <c r="J94" s="27"/>
      <c r="K94" s="16"/>
    </row>
    <row r="95" spans="1:11" s="15" customFormat="1" ht="16.5" customHeight="1" thickBot="1" x14ac:dyDescent="0.3">
      <c r="A95" s="1" t="s">
        <v>8</v>
      </c>
      <c r="B95" s="24">
        <v>4261111</v>
      </c>
      <c r="C95" s="4" t="s">
        <v>120</v>
      </c>
      <c r="D95" s="3">
        <v>412873</v>
      </c>
      <c r="E95" s="2"/>
      <c r="F95" s="2"/>
      <c r="G95" s="3">
        <v>135393</v>
      </c>
      <c r="H95" s="3">
        <v>20000</v>
      </c>
      <c r="I95" s="3">
        <v>207214</v>
      </c>
      <c r="J95" s="26">
        <f t="shared" ref="J95:J117" si="10">SUM(E95:I95)</f>
        <v>362607</v>
      </c>
      <c r="K95" s="16"/>
    </row>
    <row r="96" spans="1:11" s="15" customFormat="1" ht="16.5" customHeight="1" thickBot="1" x14ac:dyDescent="0.3">
      <c r="A96" s="1" t="s">
        <v>10</v>
      </c>
      <c r="B96" s="24">
        <v>4261112</v>
      </c>
      <c r="C96" s="4" t="s">
        <v>121</v>
      </c>
      <c r="D96" s="3">
        <v>372400</v>
      </c>
      <c r="E96" s="2"/>
      <c r="F96" s="2"/>
      <c r="G96" s="3">
        <v>160000</v>
      </c>
      <c r="H96" s="3">
        <v>20000</v>
      </c>
      <c r="I96" s="3">
        <v>272004</v>
      </c>
      <c r="J96" s="26">
        <f t="shared" si="10"/>
        <v>452004</v>
      </c>
      <c r="K96" s="16"/>
    </row>
    <row r="97" spans="1:11" s="15" customFormat="1" ht="16.5" customHeight="1" thickBot="1" x14ac:dyDescent="0.3">
      <c r="A97" s="1" t="s">
        <v>12</v>
      </c>
      <c r="B97" s="24">
        <v>426121</v>
      </c>
      <c r="C97" s="4" t="s">
        <v>122</v>
      </c>
      <c r="D97" s="3">
        <v>301884</v>
      </c>
      <c r="E97" s="2"/>
      <c r="F97" s="3">
        <v>55600</v>
      </c>
      <c r="G97" s="3">
        <v>60000</v>
      </c>
      <c r="H97" s="3">
        <v>20000</v>
      </c>
      <c r="I97" s="3">
        <v>90000</v>
      </c>
      <c r="J97" s="26">
        <f>SUM(E97:I97)</f>
        <v>225600</v>
      </c>
      <c r="K97" s="16"/>
    </row>
    <row r="98" spans="1:11" s="15" customFormat="1" ht="30.75" customHeight="1" thickBot="1" x14ac:dyDescent="0.3">
      <c r="A98" s="1" t="s">
        <v>14</v>
      </c>
      <c r="B98" s="24">
        <v>426129</v>
      </c>
      <c r="C98" s="4" t="s">
        <v>123</v>
      </c>
      <c r="D98" s="3">
        <v>56000</v>
      </c>
      <c r="E98" s="2"/>
      <c r="F98" s="2"/>
      <c r="G98" s="3">
        <v>10000</v>
      </c>
      <c r="H98" s="3">
        <v>10000</v>
      </c>
      <c r="I98" s="3">
        <v>46000</v>
      </c>
      <c r="J98" s="26">
        <f t="shared" si="10"/>
        <v>66000</v>
      </c>
      <c r="K98" s="16"/>
    </row>
    <row r="99" spans="1:11" s="15" customFormat="1" ht="16.5" customHeight="1" thickBot="1" x14ac:dyDescent="0.3">
      <c r="A99" s="1" t="s">
        <v>16</v>
      </c>
      <c r="B99" s="24">
        <v>426191</v>
      </c>
      <c r="C99" s="4" t="s">
        <v>124</v>
      </c>
      <c r="D99" s="3">
        <v>6000</v>
      </c>
      <c r="E99" s="2"/>
      <c r="F99" s="2"/>
      <c r="G99" s="3">
        <v>2000</v>
      </c>
      <c r="H99" s="2"/>
      <c r="I99" s="3">
        <v>3000</v>
      </c>
      <c r="J99" s="26">
        <f t="shared" si="10"/>
        <v>5000</v>
      </c>
      <c r="K99" s="16"/>
    </row>
    <row r="100" spans="1:11" s="15" customFormat="1" ht="16.5" customHeight="1" thickBot="1" x14ac:dyDescent="0.3">
      <c r="A100" s="1" t="s">
        <v>18</v>
      </c>
      <c r="B100" s="24">
        <v>426311</v>
      </c>
      <c r="C100" s="4" t="s">
        <v>125</v>
      </c>
      <c r="D100" s="3">
        <v>60000</v>
      </c>
      <c r="E100" s="2"/>
      <c r="F100" s="2"/>
      <c r="G100" s="3">
        <v>40000</v>
      </c>
      <c r="H100" s="3">
        <v>30000</v>
      </c>
      <c r="I100" s="3"/>
      <c r="J100" s="26">
        <f t="shared" si="10"/>
        <v>70000</v>
      </c>
      <c r="K100" s="16"/>
    </row>
    <row r="101" spans="1:11" s="15" customFormat="1" ht="16.5" customHeight="1" thickBot="1" x14ac:dyDescent="0.3">
      <c r="A101" s="1" t="s">
        <v>20</v>
      </c>
      <c r="B101" s="24">
        <v>426411</v>
      </c>
      <c r="C101" s="4" t="s">
        <v>126</v>
      </c>
      <c r="D101" s="3">
        <v>1445700</v>
      </c>
      <c r="E101" s="2"/>
      <c r="F101" s="2"/>
      <c r="G101" s="3">
        <v>1400000</v>
      </c>
      <c r="H101" s="3">
        <v>14200</v>
      </c>
      <c r="I101" s="3">
        <v>50000</v>
      </c>
      <c r="J101" s="26">
        <f t="shared" si="10"/>
        <v>1464200</v>
      </c>
      <c r="K101" s="16"/>
    </row>
    <row r="102" spans="1:11" s="15" customFormat="1" ht="16.5" customHeight="1" thickBot="1" x14ac:dyDescent="0.3">
      <c r="A102" s="1" t="s">
        <v>22</v>
      </c>
      <c r="B102" s="24">
        <v>4264121</v>
      </c>
      <c r="C102" s="4" t="s">
        <v>127</v>
      </c>
      <c r="D102" s="3">
        <v>4940</v>
      </c>
      <c r="E102" s="2"/>
      <c r="F102" s="2"/>
      <c r="G102" s="3"/>
      <c r="H102" s="3"/>
      <c r="I102" s="3"/>
      <c r="J102" s="26">
        <f t="shared" si="10"/>
        <v>0</v>
      </c>
      <c r="K102" s="16"/>
    </row>
    <row r="103" spans="1:11" s="15" customFormat="1" ht="16.5" customHeight="1" thickBot="1" x14ac:dyDescent="0.3">
      <c r="A103" s="1" t="s">
        <v>50</v>
      </c>
      <c r="B103" s="24">
        <v>4264122</v>
      </c>
      <c r="C103" s="4" t="s">
        <v>128</v>
      </c>
      <c r="D103" s="3">
        <v>1246160</v>
      </c>
      <c r="E103" s="2"/>
      <c r="F103" s="2"/>
      <c r="G103" s="3">
        <v>1247000</v>
      </c>
      <c r="H103" s="3"/>
      <c r="I103" s="3">
        <v>348600</v>
      </c>
      <c r="J103" s="26">
        <f t="shared" si="10"/>
        <v>1595600</v>
      </c>
      <c r="K103" s="16"/>
    </row>
    <row r="104" spans="1:11" s="15" customFormat="1" ht="16.5" customHeight="1" thickBot="1" x14ac:dyDescent="0.3">
      <c r="A104" s="1" t="s">
        <v>26</v>
      </c>
      <c r="B104" s="24">
        <v>426413</v>
      </c>
      <c r="C104" s="4" t="s">
        <v>129</v>
      </c>
      <c r="D104" s="3">
        <v>56000</v>
      </c>
      <c r="E104" s="2"/>
      <c r="F104" s="2"/>
      <c r="G104" s="3">
        <v>60000</v>
      </c>
      <c r="H104" s="3"/>
      <c r="I104" s="3">
        <v>29059</v>
      </c>
      <c r="J104" s="26">
        <f t="shared" si="10"/>
        <v>89059</v>
      </c>
      <c r="K104" s="16"/>
    </row>
    <row r="105" spans="1:11" s="15" customFormat="1" ht="16.5" customHeight="1" thickBot="1" x14ac:dyDescent="0.3">
      <c r="A105" s="1" t="s">
        <v>28</v>
      </c>
      <c r="B105" s="24">
        <v>426491</v>
      </c>
      <c r="C105" s="4" t="s">
        <v>130</v>
      </c>
      <c r="D105" s="3">
        <v>378880</v>
      </c>
      <c r="E105" s="2"/>
      <c r="F105" s="2"/>
      <c r="G105" s="3">
        <v>120000</v>
      </c>
      <c r="H105" s="3">
        <v>20000</v>
      </c>
      <c r="I105" s="3">
        <v>281402</v>
      </c>
      <c r="J105" s="26">
        <f t="shared" si="10"/>
        <v>421402</v>
      </c>
      <c r="K105" s="16"/>
    </row>
    <row r="106" spans="1:11" s="15" customFormat="1" ht="16.5" customHeight="1" thickBot="1" x14ac:dyDescent="0.3">
      <c r="A106" s="1" t="s">
        <v>30</v>
      </c>
      <c r="B106" s="24">
        <v>4267111</v>
      </c>
      <c r="C106" s="4" t="s">
        <v>131</v>
      </c>
      <c r="D106" s="3">
        <v>3086466</v>
      </c>
      <c r="E106" s="2"/>
      <c r="F106" s="2"/>
      <c r="G106" s="3">
        <v>2505390</v>
      </c>
      <c r="H106" s="3"/>
      <c r="I106" s="3">
        <v>486306</v>
      </c>
      <c r="J106" s="26">
        <f t="shared" si="10"/>
        <v>2991696</v>
      </c>
      <c r="K106" s="16"/>
    </row>
    <row r="107" spans="1:11" s="15" customFormat="1" ht="16.5" customHeight="1" thickBot="1" x14ac:dyDescent="0.3">
      <c r="A107" s="1" t="s">
        <v>32</v>
      </c>
      <c r="B107" s="24">
        <v>4267117</v>
      </c>
      <c r="C107" s="4" t="s">
        <v>132</v>
      </c>
      <c r="D107" s="3">
        <v>13610</v>
      </c>
      <c r="E107" s="2"/>
      <c r="F107" s="2"/>
      <c r="G107" s="3">
        <v>13610</v>
      </c>
      <c r="H107" s="2"/>
      <c r="I107" s="2"/>
      <c r="J107" s="26">
        <f t="shared" si="10"/>
        <v>13610</v>
      </c>
      <c r="K107" s="16"/>
    </row>
    <row r="108" spans="1:11" s="15" customFormat="1" ht="16.5" customHeight="1" thickBot="1" x14ac:dyDescent="0.3">
      <c r="A108" s="1" t="s">
        <v>34</v>
      </c>
      <c r="B108" s="24">
        <v>4267112</v>
      </c>
      <c r="C108" s="4" t="s">
        <v>133</v>
      </c>
      <c r="D108" s="3">
        <v>2701863</v>
      </c>
      <c r="E108" s="2"/>
      <c r="F108" s="2"/>
      <c r="G108" s="3">
        <v>890000</v>
      </c>
      <c r="H108" s="3">
        <v>80000</v>
      </c>
      <c r="I108" s="3">
        <v>1389983</v>
      </c>
      <c r="J108" s="26">
        <f t="shared" si="10"/>
        <v>2359983</v>
      </c>
      <c r="K108" s="16"/>
    </row>
    <row r="109" spans="1:11" s="15" customFormat="1" ht="16.5" customHeight="1" thickBot="1" x14ac:dyDescent="0.3">
      <c r="A109" s="1" t="s">
        <v>36</v>
      </c>
      <c r="B109" s="24">
        <v>4267113</v>
      </c>
      <c r="C109" s="4" t="s">
        <v>134</v>
      </c>
      <c r="D109" s="3">
        <v>853772</v>
      </c>
      <c r="E109" s="2"/>
      <c r="F109" s="2"/>
      <c r="G109" s="3">
        <v>397712</v>
      </c>
      <c r="H109" s="3">
        <v>430345</v>
      </c>
      <c r="I109" s="3"/>
      <c r="J109" s="26">
        <f t="shared" si="10"/>
        <v>828057</v>
      </c>
      <c r="K109" s="16"/>
    </row>
    <row r="110" spans="1:11" s="15" customFormat="1" ht="16.5" customHeight="1" thickBot="1" x14ac:dyDescent="0.3">
      <c r="A110" s="1" t="s">
        <v>38</v>
      </c>
      <c r="B110" s="24">
        <v>4267114</v>
      </c>
      <c r="C110" s="4" t="s">
        <v>135</v>
      </c>
      <c r="D110" s="3">
        <v>660000</v>
      </c>
      <c r="E110" s="2"/>
      <c r="F110" s="2"/>
      <c r="G110" s="3">
        <v>290000</v>
      </c>
      <c r="H110" s="3">
        <v>50000</v>
      </c>
      <c r="I110" s="3">
        <v>319604</v>
      </c>
      <c r="J110" s="26">
        <f t="shared" si="10"/>
        <v>659604</v>
      </c>
      <c r="K110" s="16"/>
    </row>
    <row r="111" spans="1:11" s="15" customFormat="1" ht="16.5" customHeight="1" thickBot="1" x14ac:dyDescent="0.3">
      <c r="A111" s="1" t="s">
        <v>59</v>
      </c>
      <c r="B111" s="24">
        <v>4267115</v>
      </c>
      <c r="C111" s="4" t="s">
        <v>136</v>
      </c>
      <c r="D111" s="3">
        <v>239580</v>
      </c>
      <c r="E111" s="2"/>
      <c r="F111" s="2"/>
      <c r="G111" s="3">
        <v>90090</v>
      </c>
      <c r="H111" s="3">
        <v>90090</v>
      </c>
      <c r="I111" s="2"/>
      <c r="J111" s="26">
        <f t="shared" si="10"/>
        <v>180180</v>
      </c>
      <c r="K111" s="16"/>
    </row>
    <row r="112" spans="1:11" s="15" customFormat="1" ht="16.5" customHeight="1" thickBot="1" x14ac:dyDescent="0.3">
      <c r="A112" s="1" t="s">
        <v>97</v>
      </c>
      <c r="B112" s="24">
        <v>426721</v>
      </c>
      <c r="C112" s="4" t="s">
        <v>137</v>
      </c>
      <c r="D112" s="3">
        <v>2019000</v>
      </c>
      <c r="E112" s="2"/>
      <c r="F112" s="2"/>
      <c r="G112" s="3">
        <v>854000</v>
      </c>
      <c r="H112" s="3">
        <v>50000</v>
      </c>
      <c r="I112" s="3">
        <v>1040479</v>
      </c>
      <c r="J112" s="26">
        <f t="shared" si="10"/>
        <v>1944479</v>
      </c>
      <c r="K112" s="16"/>
    </row>
    <row r="113" spans="1:11" s="15" customFormat="1" ht="16.5" customHeight="1" thickBot="1" x14ac:dyDescent="0.3">
      <c r="A113" s="1" t="s">
        <v>99</v>
      </c>
      <c r="B113" s="24">
        <v>4268111</v>
      </c>
      <c r="C113" s="4" t="s">
        <v>138</v>
      </c>
      <c r="D113" s="3">
        <v>499010</v>
      </c>
      <c r="E113" s="2"/>
      <c r="F113" s="2"/>
      <c r="G113" s="3">
        <v>120000</v>
      </c>
      <c r="H113" s="3"/>
      <c r="I113" s="3">
        <v>544928</v>
      </c>
      <c r="J113" s="26">
        <f t="shared" si="10"/>
        <v>664928</v>
      </c>
      <c r="K113" s="16"/>
    </row>
    <row r="114" spans="1:11" s="15" customFormat="1" ht="16.5" customHeight="1" thickBot="1" x14ac:dyDescent="0.3">
      <c r="A114" s="1" t="s">
        <v>139</v>
      </c>
      <c r="B114" s="24">
        <v>4268112</v>
      </c>
      <c r="C114" s="4" t="s">
        <v>140</v>
      </c>
      <c r="D114" s="3">
        <v>336330</v>
      </c>
      <c r="E114" s="2"/>
      <c r="F114" s="2"/>
      <c r="G114" s="3">
        <v>50000</v>
      </c>
      <c r="H114" s="3">
        <v>10000</v>
      </c>
      <c r="I114" s="3">
        <v>51780</v>
      </c>
      <c r="J114" s="26">
        <f t="shared" si="10"/>
        <v>111780</v>
      </c>
      <c r="K114" s="16"/>
    </row>
    <row r="115" spans="1:11" s="15" customFormat="1" ht="16.5" customHeight="1" thickBot="1" x14ac:dyDescent="0.3">
      <c r="A115" s="1" t="s">
        <v>102</v>
      </c>
      <c r="B115" s="24">
        <v>426591</v>
      </c>
      <c r="C115" s="4" t="s">
        <v>215</v>
      </c>
      <c r="D115" s="3">
        <v>40704</v>
      </c>
      <c r="E115" s="2"/>
      <c r="F115" s="2"/>
      <c r="G115" s="3">
        <v>51780</v>
      </c>
      <c r="H115" s="2"/>
      <c r="I115" s="3"/>
      <c r="J115" s="26">
        <f t="shared" si="10"/>
        <v>51780</v>
      </c>
      <c r="K115" s="16"/>
    </row>
    <row r="116" spans="1:11" s="15" customFormat="1" ht="16.5" customHeight="1" thickBot="1" x14ac:dyDescent="0.3">
      <c r="A116" s="1" t="s">
        <v>104</v>
      </c>
      <c r="B116" s="24">
        <v>4269131</v>
      </c>
      <c r="C116" s="4" t="s">
        <v>141</v>
      </c>
      <c r="D116" s="3">
        <v>3900</v>
      </c>
      <c r="E116" s="2"/>
      <c r="F116" s="2"/>
      <c r="G116" s="3">
        <v>3900</v>
      </c>
      <c r="H116" s="2"/>
      <c r="I116" s="2"/>
      <c r="J116" s="26">
        <f t="shared" si="10"/>
        <v>3900</v>
      </c>
      <c r="K116" s="16"/>
    </row>
    <row r="117" spans="1:11" s="15" customFormat="1" ht="16.5" customHeight="1" thickBot="1" x14ac:dyDescent="0.3">
      <c r="A117" s="1" t="s">
        <v>106</v>
      </c>
      <c r="B117" s="24">
        <v>4269132</v>
      </c>
      <c r="C117" s="4" t="s">
        <v>142</v>
      </c>
      <c r="D117" s="3">
        <v>35160</v>
      </c>
      <c r="E117" s="2"/>
      <c r="F117" s="2"/>
      <c r="G117" s="3">
        <v>4910</v>
      </c>
      <c r="H117" s="2"/>
      <c r="I117" s="3">
        <v>30250</v>
      </c>
      <c r="J117" s="26">
        <f t="shared" si="10"/>
        <v>35160</v>
      </c>
      <c r="K117" s="16"/>
    </row>
    <row r="118" spans="1:11" s="36" customFormat="1" ht="20.100000000000001" customHeight="1" thickBot="1" x14ac:dyDescent="0.3">
      <c r="A118" s="33"/>
      <c r="B118" s="66" t="s">
        <v>143</v>
      </c>
      <c r="C118" s="67"/>
      <c r="D118" s="34">
        <f>SUM(D95:D117)</f>
        <v>14830232</v>
      </c>
      <c r="E118" s="34">
        <f t="shared" ref="E118:J118" si="11">SUM(E95:E117)</f>
        <v>0</v>
      </c>
      <c r="F118" s="34">
        <f t="shared" si="11"/>
        <v>55600</v>
      </c>
      <c r="G118" s="34">
        <f t="shared" si="11"/>
        <v>8505785</v>
      </c>
      <c r="H118" s="34">
        <f t="shared" si="11"/>
        <v>844635</v>
      </c>
      <c r="I118" s="34">
        <f t="shared" si="11"/>
        <v>5190609</v>
      </c>
      <c r="J118" s="34">
        <f t="shared" si="11"/>
        <v>14596629</v>
      </c>
      <c r="K118" s="35"/>
    </row>
    <row r="119" spans="1:11" s="15" customFormat="1" ht="20.100000000000001" customHeight="1" thickBot="1" x14ac:dyDescent="0.3">
      <c r="A119" s="1"/>
      <c r="B119" s="62" t="s">
        <v>144</v>
      </c>
      <c r="C119" s="63"/>
      <c r="D119" s="8"/>
      <c r="E119" s="8"/>
      <c r="F119" s="8"/>
      <c r="G119" s="8"/>
      <c r="H119" s="8"/>
      <c r="I119" s="8"/>
      <c r="J119" s="32"/>
      <c r="K119" s="14"/>
    </row>
    <row r="120" spans="1:11" s="15" customFormat="1" ht="15.75" thickBot="1" x14ac:dyDescent="0.3">
      <c r="A120" s="1" t="s">
        <v>8</v>
      </c>
      <c r="B120" s="24">
        <v>441911</v>
      </c>
      <c r="C120" s="24" t="s">
        <v>222</v>
      </c>
      <c r="D120" s="3">
        <v>235000</v>
      </c>
      <c r="E120" s="2"/>
      <c r="F120" s="3">
        <v>156000</v>
      </c>
      <c r="G120" s="2"/>
      <c r="H120" s="3">
        <v>20000</v>
      </c>
      <c r="I120" s="2"/>
      <c r="J120" s="26">
        <f>SUM(E120:I120)</f>
        <v>176000</v>
      </c>
      <c r="K120" s="16"/>
    </row>
    <row r="121" spans="1:11" s="15" customFormat="1" ht="15.75" thickBot="1" x14ac:dyDescent="0.3">
      <c r="A121" s="1" t="s">
        <v>10</v>
      </c>
      <c r="B121" s="24">
        <v>444111</v>
      </c>
      <c r="C121" s="24" t="s">
        <v>223</v>
      </c>
      <c r="D121" s="2">
        <v>10000</v>
      </c>
      <c r="E121" s="2"/>
      <c r="F121" s="2"/>
      <c r="G121" s="2"/>
      <c r="H121" s="3">
        <v>5000</v>
      </c>
      <c r="I121" s="2"/>
      <c r="J121" s="26">
        <f t="shared" ref="J121:J122" si="12">SUM(E121:I121)</f>
        <v>5000</v>
      </c>
      <c r="K121" s="16"/>
    </row>
    <row r="122" spans="1:11" s="15" customFormat="1" ht="15.75" thickBot="1" x14ac:dyDescent="0.3">
      <c r="A122" s="1"/>
      <c r="B122" s="24"/>
      <c r="C122" s="24"/>
      <c r="D122" s="3"/>
      <c r="E122" s="2"/>
      <c r="F122" s="2"/>
      <c r="G122" s="2"/>
      <c r="H122" s="2"/>
      <c r="I122" s="2"/>
      <c r="J122" s="26">
        <f t="shared" si="12"/>
        <v>0</v>
      </c>
      <c r="K122" s="16"/>
    </row>
    <row r="123" spans="1:11" s="36" customFormat="1" ht="20.100000000000001" customHeight="1" thickBot="1" x14ac:dyDescent="0.3">
      <c r="A123" s="33"/>
      <c r="B123" s="66" t="s">
        <v>74</v>
      </c>
      <c r="C123" s="67"/>
      <c r="D123" s="34">
        <f>SUM(D120:D122)</f>
        <v>245000</v>
      </c>
      <c r="E123" s="34">
        <f t="shared" ref="E123:I123" si="13">SUM(E120:E122)</f>
        <v>0</v>
      </c>
      <c r="F123" s="34">
        <f t="shared" si="13"/>
        <v>156000</v>
      </c>
      <c r="G123" s="34">
        <f t="shared" si="13"/>
        <v>0</v>
      </c>
      <c r="H123" s="34">
        <f t="shared" si="13"/>
        <v>25000</v>
      </c>
      <c r="I123" s="34">
        <f t="shared" si="13"/>
        <v>0</v>
      </c>
      <c r="J123" s="34">
        <f>SUM(F123:I123)</f>
        <v>181000</v>
      </c>
      <c r="K123" s="35"/>
    </row>
    <row r="124" spans="1:11" s="15" customFormat="1" ht="36.75" customHeight="1" thickBot="1" x14ac:dyDescent="0.3">
      <c r="A124" s="1"/>
      <c r="B124" s="62" t="s">
        <v>145</v>
      </c>
      <c r="C124" s="63"/>
      <c r="D124" s="2"/>
      <c r="E124" s="2"/>
      <c r="F124" s="2"/>
      <c r="G124" s="2"/>
      <c r="H124" s="2"/>
      <c r="I124" s="2"/>
      <c r="J124" s="27"/>
      <c r="K124" s="16"/>
    </row>
    <row r="125" spans="1:11" s="15" customFormat="1" ht="33" customHeight="1" thickBot="1" x14ac:dyDescent="0.3">
      <c r="A125" s="1" t="s">
        <v>8</v>
      </c>
      <c r="B125" s="12">
        <v>465112</v>
      </c>
      <c r="C125" s="24" t="s">
        <v>146</v>
      </c>
      <c r="D125" s="3">
        <v>854000</v>
      </c>
      <c r="E125" s="2"/>
      <c r="F125" s="2"/>
      <c r="G125" s="3">
        <v>864000</v>
      </c>
      <c r="H125" s="2"/>
      <c r="I125" s="2"/>
      <c r="J125" s="26">
        <f>SUM(E125:I125)</f>
        <v>864000</v>
      </c>
      <c r="K125" s="16"/>
    </row>
    <row r="126" spans="1:11" s="36" customFormat="1" ht="20.100000000000001" customHeight="1" thickBot="1" x14ac:dyDescent="0.3">
      <c r="A126" s="33"/>
      <c r="B126" s="66" t="s">
        <v>147</v>
      </c>
      <c r="C126" s="67"/>
      <c r="D126" s="34">
        <f>SUM(D125)</f>
        <v>854000</v>
      </c>
      <c r="E126" s="34">
        <f t="shared" ref="E126:J126" si="14">SUM(E125)</f>
        <v>0</v>
      </c>
      <c r="F126" s="34">
        <f t="shared" si="14"/>
        <v>0</v>
      </c>
      <c r="G126" s="34">
        <f t="shared" si="14"/>
        <v>864000</v>
      </c>
      <c r="H126" s="34">
        <f t="shared" si="14"/>
        <v>0</v>
      </c>
      <c r="I126" s="34">
        <f t="shared" si="14"/>
        <v>0</v>
      </c>
      <c r="J126" s="34">
        <f t="shared" si="14"/>
        <v>864000</v>
      </c>
      <c r="K126" s="35"/>
    </row>
    <row r="127" spans="1:11" s="15" customFormat="1" ht="16.5" customHeight="1" thickBot="1" x14ac:dyDescent="0.3">
      <c r="A127" s="13"/>
      <c r="B127" s="74" t="s">
        <v>148</v>
      </c>
      <c r="C127" s="63"/>
      <c r="D127" s="2"/>
      <c r="E127" s="2"/>
      <c r="F127" s="2"/>
      <c r="G127" s="2"/>
      <c r="H127" s="2"/>
      <c r="I127" s="2"/>
      <c r="J127" s="27"/>
      <c r="K127" s="16"/>
    </row>
    <row r="128" spans="1:11" s="15" customFormat="1" ht="14.25" customHeight="1" thickBot="1" x14ac:dyDescent="0.3">
      <c r="A128" s="1" t="s">
        <v>8</v>
      </c>
      <c r="B128" s="12">
        <v>482191</v>
      </c>
      <c r="C128" s="4" t="s">
        <v>149</v>
      </c>
      <c r="D128" s="3">
        <v>15000</v>
      </c>
      <c r="E128" s="2"/>
      <c r="F128" s="2"/>
      <c r="G128" s="2"/>
      <c r="H128" s="3">
        <v>15000</v>
      </c>
      <c r="I128" s="2"/>
      <c r="J128" s="26">
        <f>SUM(E128:I128)</f>
        <v>15000</v>
      </c>
      <c r="K128" s="16"/>
    </row>
    <row r="129" spans="1:11" s="15" customFormat="1" ht="14.25" customHeight="1" thickBot="1" x14ac:dyDescent="0.3">
      <c r="A129" s="1" t="s">
        <v>10</v>
      </c>
      <c r="B129" s="12">
        <v>482211</v>
      </c>
      <c r="C129" s="4" t="s">
        <v>150</v>
      </c>
      <c r="D129" s="3">
        <v>10000</v>
      </c>
      <c r="E129" s="2"/>
      <c r="F129" s="2"/>
      <c r="G129" s="2"/>
      <c r="H129" s="3">
        <v>10000</v>
      </c>
      <c r="I129" s="2"/>
      <c r="J129" s="26">
        <f t="shared" ref="J129:J131" si="15">SUM(E129:I129)</f>
        <v>10000</v>
      </c>
      <c r="K129" s="16"/>
    </row>
    <row r="130" spans="1:11" s="15" customFormat="1" ht="14.25" customHeight="1" thickBot="1" x14ac:dyDescent="0.3">
      <c r="A130" s="1" t="s">
        <v>12</v>
      </c>
      <c r="B130" s="12">
        <v>482241</v>
      </c>
      <c r="C130" s="4" t="s">
        <v>151</v>
      </c>
      <c r="D130" s="3">
        <v>15000</v>
      </c>
      <c r="E130" s="2"/>
      <c r="F130" s="2"/>
      <c r="G130" s="2"/>
      <c r="H130" s="3">
        <v>15000</v>
      </c>
      <c r="I130" s="2"/>
      <c r="J130" s="26">
        <f t="shared" si="15"/>
        <v>15000</v>
      </c>
      <c r="K130" s="16"/>
    </row>
    <row r="131" spans="1:11" s="15" customFormat="1" ht="14.25" customHeight="1" thickBot="1" x14ac:dyDescent="0.3">
      <c r="A131" s="1" t="s">
        <v>14</v>
      </c>
      <c r="B131" s="12">
        <v>482251</v>
      </c>
      <c r="C131" s="4" t="s">
        <v>152</v>
      </c>
      <c r="D131" s="3">
        <v>50000</v>
      </c>
      <c r="E131" s="2"/>
      <c r="F131" s="2"/>
      <c r="G131" s="2"/>
      <c r="H131" s="3">
        <v>50000</v>
      </c>
      <c r="I131" s="2"/>
      <c r="J131" s="26">
        <f t="shared" si="15"/>
        <v>50000</v>
      </c>
      <c r="K131" s="16"/>
    </row>
    <row r="132" spans="1:11" s="36" customFormat="1" ht="20.100000000000001" customHeight="1" thickBot="1" x14ac:dyDescent="0.3">
      <c r="A132" s="33"/>
      <c r="B132" s="66" t="s">
        <v>153</v>
      </c>
      <c r="C132" s="67"/>
      <c r="D132" s="34">
        <f>SUM(D128:D131)</f>
        <v>90000</v>
      </c>
      <c r="E132" s="34">
        <f t="shared" ref="E132:J132" si="16">SUM(E128:E131)</f>
        <v>0</v>
      </c>
      <c r="F132" s="34">
        <f t="shared" si="16"/>
        <v>0</v>
      </c>
      <c r="G132" s="34">
        <f t="shared" si="16"/>
        <v>0</v>
      </c>
      <c r="H132" s="34">
        <f t="shared" si="16"/>
        <v>90000</v>
      </c>
      <c r="I132" s="34">
        <f t="shared" si="16"/>
        <v>0</v>
      </c>
      <c r="J132" s="34">
        <f t="shared" si="16"/>
        <v>90000</v>
      </c>
      <c r="K132" s="35"/>
    </row>
    <row r="133" spans="1:11" s="15" customFormat="1" ht="34.5" customHeight="1" thickBot="1" x14ac:dyDescent="0.3">
      <c r="A133" s="17"/>
      <c r="B133" s="62" t="s">
        <v>191</v>
      </c>
      <c r="C133" s="63"/>
      <c r="D133" s="8"/>
      <c r="E133" s="8"/>
      <c r="F133" s="8"/>
      <c r="G133" s="8"/>
      <c r="H133" s="8"/>
      <c r="I133" s="8"/>
      <c r="J133" s="32"/>
      <c r="K133" s="14"/>
    </row>
    <row r="134" spans="1:11" s="15" customFormat="1" ht="15.75" customHeight="1" thickBot="1" x14ac:dyDescent="0.3">
      <c r="A134" s="1" t="s">
        <v>8</v>
      </c>
      <c r="B134" s="64" t="s">
        <v>226</v>
      </c>
      <c r="C134" s="65"/>
      <c r="D134" s="3">
        <v>3578888</v>
      </c>
      <c r="E134" s="2"/>
      <c r="F134" s="2"/>
      <c r="G134" s="2"/>
      <c r="H134" s="3">
        <v>1000000</v>
      </c>
      <c r="I134" s="3">
        <v>2128323</v>
      </c>
      <c r="J134" s="26">
        <f>SUM(E134:I134)</f>
        <v>3128323</v>
      </c>
      <c r="K134" s="16"/>
    </row>
    <row r="135" spans="1:11" s="36" customFormat="1" ht="20.100000000000001" customHeight="1" thickBot="1" x14ac:dyDescent="0.3">
      <c r="A135" s="33"/>
      <c r="B135" s="66" t="s">
        <v>154</v>
      </c>
      <c r="C135" s="67"/>
      <c r="D135" s="34">
        <f>SUM(D134)</f>
        <v>3578888</v>
      </c>
      <c r="E135" s="34">
        <f t="shared" ref="E135:J135" si="17">SUM(E134)</f>
        <v>0</v>
      </c>
      <c r="F135" s="34">
        <f t="shared" si="17"/>
        <v>0</v>
      </c>
      <c r="G135" s="34">
        <f t="shared" si="17"/>
        <v>0</v>
      </c>
      <c r="H135" s="34">
        <f t="shared" si="17"/>
        <v>1000000</v>
      </c>
      <c r="I135" s="34">
        <f t="shared" si="17"/>
        <v>2128323</v>
      </c>
      <c r="J135" s="34">
        <f t="shared" si="17"/>
        <v>3128323</v>
      </c>
      <c r="K135" s="35"/>
    </row>
    <row r="136" spans="1:11" s="15" customFormat="1" ht="51.75" customHeight="1" thickBot="1" x14ac:dyDescent="0.3">
      <c r="A136" s="1"/>
      <c r="B136" s="62" t="s">
        <v>155</v>
      </c>
      <c r="C136" s="63"/>
      <c r="D136" s="2"/>
      <c r="E136" s="2"/>
      <c r="F136" s="2"/>
      <c r="G136" s="2"/>
      <c r="H136" s="2"/>
      <c r="I136" s="2"/>
      <c r="J136" s="27"/>
      <c r="K136" s="16"/>
    </row>
    <row r="137" spans="1:11" s="15" customFormat="1" ht="51.75" customHeight="1" thickBot="1" x14ac:dyDescent="0.3">
      <c r="A137" s="1" t="s">
        <v>8</v>
      </c>
      <c r="B137" s="24">
        <v>485119</v>
      </c>
      <c r="C137" s="4" t="s">
        <v>192</v>
      </c>
      <c r="D137" s="3">
        <v>0</v>
      </c>
      <c r="E137" s="2"/>
      <c r="F137" s="2"/>
      <c r="G137" s="2"/>
      <c r="H137" s="2"/>
      <c r="I137" s="2"/>
      <c r="J137" s="27">
        <f>SUM(E137:I137)</f>
        <v>0</v>
      </c>
      <c r="K137" s="16"/>
    </row>
    <row r="138" spans="1:11" s="36" customFormat="1" ht="20.100000000000001" customHeight="1" thickBot="1" x14ac:dyDescent="0.3">
      <c r="A138" s="33"/>
      <c r="B138" s="66" t="s">
        <v>74</v>
      </c>
      <c r="C138" s="67"/>
      <c r="D138" s="34">
        <f>SUM(D137)</f>
        <v>0</v>
      </c>
      <c r="E138" s="34">
        <f t="shared" ref="E138:J138" si="18">SUM(E137)</f>
        <v>0</v>
      </c>
      <c r="F138" s="34">
        <f t="shared" si="18"/>
        <v>0</v>
      </c>
      <c r="G138" s="34">
        <f t="shared" si="18"/>
        <v>0</v>
      </c>
      <c r="H138" s="34">
        <f t="shared" si="18"/>
        <v>0</v>
      </c>
      <c r="I138" s="34">
        <f t="shared" si="18"/>
        <v>0</v>
      </c>
      <c r="J138" s="34">
        <f t="shared" si="18"/>
        <v>0</v>
      </c>
      <c r="K138" s="35"/>
    </row>
    <row r="139" spans="1:11" s="40" customFormat="1" ht="20.100000000000001" customHeight="1" thickBot="1" x14ac:dyDescent="0.35">
      <c r="A139" s="37"/>
      <c r="B139" s="72" t="s">
        <v>156</v>
      </c>
      <c r="C139" s="73"/>
      <c r="D139" s="38">
        <f>D24+D43+D47+D58+D62+D93+D118+D123+D126+D132+D135+D138</f>
        <v>109370090</v>
      </c>
      <c r="E139" s="38">
        <f t="shared" ref="E139:J139" si="19">E24+E43+E47+E58+E62+E93+E118+E123+E126+E132+E135+E138</f>
        <v>0</v>
      </c>
      <c r="F139" s="38">
        <f t="shared" si="19"/>
        <v>1931812</v>
      </c>
      <c r="G139" s="38">
        <f t="shared" si="19"/>
        <v>102035868</v>
      </c>
      <c r="H139" s="38">
        <f t="shared" si="19"/>
        <v>3679930</v>
      </c>
      <c r="I139" s="38">
        <f t="shared" si="19"/>
        <v>10961619</v>
      </c>
      <c r="J139" s="38">
        <f t="shared" si="19"/>
        <v>118609229</v>
      </c>
      <c r="K139" s="39"/>
    </row>
    <row r="140" spans="1:11" s="15" customFormat="1" ht="20.100000000000001" customHeight="1" thickBot="1" x14ac:dyDescent="0.3">
      <c r="A140" s="1"/>
      <c r="B140" s="62" t="s">
        <v>157</v>
      </c>
      <c r="C140" s="63"/>
      <c r="D140" s="2"/>
      <c r="E140" s="2"/>
      <c r="F140" s="2"/>
      <c r="G140" s="2"/>
      <c r="H140" s="2"/>
      <c r="I140" s="2"/>
      <c r="J140" s="27"/>
      <c r="K140" s="16"/>
    </row>
    <row r="141" spans="1:11" s="15" customFormat="1" ht="15.75" customHeight="1" thickBot="1" x14ac:dyDescent="0.3">
      <c r="A141" s="1" t="s">
        <v>158</v>
      </c>
      <c r="B141" s="24">
        <v>511321</v>
      </c>
      <c r="C141" s="4" t="s">
        <v>159</v>
      </c>
      <c r="D141" s="3">
        <v>120000</v>
      </c>
      <c r="E141" s="2"/>
      <c r="F141" s="3">
        <v>20000</v>
      </c>
      <c r="G141" s="2"/>
      <c r="H141" s="3">
        <v>10000</v>
      </c>
      <c r="I141" s="3"/>
      <c r="J141" s="26">
        <f>SUM(E141:I141)</f>
        <v>30000</v>
      </c>
      <c r="K141" s="16"/>
    </row>
    <row r="142" spans="1:11" s="15" customFormat="1" ht="15.75" customHeight="1" thickBot="1" x14ac:dyDescent="0.3">
      <c r="A142" s="1" t="s">
        <v>10</v>
      </c>
      <c r="B142" s="24">
        <v>511322</v>
      </c>
      <c r="C142" s="4" t="s">
        <v>160</v>
      </c>
      <c r="D142" s="3">
        <v>130000</v>
      </c>
      <c r="E142" s="2"/>
      <c r="F142" s="3">
        <v>20000</v>
      </c>
      <c r="G142" s="2"/>
      <c r="H142" s="3">
        <v>10000</v>
      </c>
      <c r="I142" s="3"/>
      <c r="J142" s="26">
        <f t="shared" ref="J142:J158" si="20">SUM(E142:I142)</f>
        <v>30000</v>
      </c>
      <c r="K142" s="16"/>
    </row>
    <row r="143" spans="1:11" s="15" customFormat="1" ht="15.75" customHeight="1" thickBot="1" x14ac:dyDescent="0.3">
      <c r="A143" s="1" t="s">
        <v>12</v>
      </c>
      <c r="B143" s="24">
        <v>511392</v>
      </c>
      <c r="C143" s="4" t="s">
        <v>161</v>
      </c>
      <c r="D143" s="3">
        <v>144000</v>
      </c>
      <c r="E143" s="2"/>
      <c r="F143" s="2"/>
      <c r="G143" s="2"/>
      <c r="H143" s="3"/>
      <c r="I143" s="3">
        <v>144000</v>
      </c>
      <c r="J143" s="26">
        <f t="shared" si="20"/>
        <v>144000</v>
      </c>
      <c r="K143" s="16"/>
    </row>
    <row r="144" spans="1:11" s="15" customFormat="1" ht="15.75" customHeight="1" thickBot="1" x14ac:dyDescent="0.3">
      <c r="A144" s="1" t="s">
        <v>14</v>
      </c>
      <c r="B144" s="24">
        <v>511411</v>
      </c>
      <c r="C144" s="4" t="s">
        <v>162</v>
      </c>
      <c r="D144" s="3">
        <v>470000</v>
      </c>
      <c r="E144" s="2"/>
      <c r="F144" s="3">
        <v>270000</v>
      </c>
      <c r="G144" s="2"/>
      <c r="H144" s="3">
        <v>35000</v>
      </c>
      <c r="I144" s="2"/>
      <c r="J144" s="26">
        <f t="shared" si="20"/>
        <v>305000</v>
      </c>
      <c r="K144" s="16"/>
    </row>
    <row r="145" spans="1:11" s="15" customFormat="1" ht="15.75" customHeight="1" thickBot="1" x14ac:dyDescent="0.3">
      <c r="A145" s="1" t="s">
        <v>16</v>
      </c>
      <c r="B145" s="24">
        <v>512111</v>
      </c>
      <c r="C145" s="54" t="s">
        <v>212</v>
      </c>
      <c r="D145" s="3"/>
      <c r="E145" s="3">
        <v>3000000</v>
      </c>
      <c r="F145" s="3">
        <v>1000000</v>
      </c>
      <c r="G145" s="2"/>
      <c r="H145" s="3">
        <v>200000</v>
      </c>
      <c r="I145" s="3"/>
      <c r="J145" s="26">
        <f t="shared" si="20"/>
        <v>4200000</v>
      </c>
      <c r="K145" s="16"/>
    </row>
    <row r="146" spans="1:11" s="15" customFormat="1" ht="15.75" customHeight="1" thickBot="1" x14ac:dyDescent="0.3">
      <c r="A146" s="1" t="s">
        <v>18</v>
      </c>
      <c r="B146" s="24">
        <v>512141</v>
      </c>
      <c r="C146" s="4" t="s">
        <v>163</v>
      </c>
      <c r="D146" s="3">
        <v>700000</v>
      </c>
      <c r="E146" s="2"/>
      <c r="F146" s="3">
        <v>370000</v>
      </c>
      <c r="G146" s="2"/>
      <c r="H146" s="3">
        <v>250000</v>
      </c>
      <c r="I146" s="2"/>
      <c r="J146" s="26">
        <f t="shared" si="20"/>
        <v>620000</v>
      </c>
      <c r="K146" s="16"/>
    </row>
    <row r="147" spans="1:11" s="15" customFormat="1" ht="15.75" customHeight="1" thickBot="1" x14ac:dyDescent="0.3">
      <c r="A147" s="1" t="s">
        <v>20</v>
      </c>
      <c r="B147" s="24">
        <v>512211</v>
      </c>
      <c r="C147" s="4" t="s">
        <v>164</v>
      </c>
      <c r="D147" s="3">
        <v>284000</v>
      </c>
      <c r="E147" s="2"/>
      <c r="F147" s="2"/>
      <c r="G147" s="2"/>
      <c r="H147" s="3">
        <v>30000</v>
      </c>
      <c r="I147" s="3">
        <v>276000</v>
      </c>
      <c r="J147" s="26">
        <f t="shared" si="20"/>
        <v>306000</v>
      </c>
      <c r="K147" s="16"/>
    </row>
    <row r="148" spans="1:11" s="15" customFormat="1" ht="15.75" customHeight="1" thickBot="1" x14ac:dyDescent="0.3">
      <c r="A148" s="1" t="s">
        <v>22</v>
      </c>
      <c r="B148" s="24">
        <v>512221</v>
      </c>
      <c r="C148" s="4" t="s">
        <v>165</v>
      </c>
      <c r="D148" s="3">
        <v>330000</v>
      </c>
      <c r="E148" s="2"/>
      <c r="F148" s="3"/>
      <c r="G148" s="2"/>
      <c r="H148" s="3">
        <v>50000</v>
      </c>
      <c r="I148" s="3">
        <v>230000</v>
      </c>
      <c r="J148" s="26">
        <f t="shared" si="20"/>
        <v>280000</v>
      </c>
      <c r="K148" s="16"/>
    </row>
    <row r="149" spans="1:11" s="15" customFormat="1" ht="15.75" customHeight="1" thickBot="1" x14ac:dyDescent="0.3">
      <c r="A149" s="1" t="s">
        <v>50</v>
      </c>
      <c r="B149" s="24">
        <v>512222</v>
      </c>
      <c r="C149" s="4" t="s">
        <v>166</v>
      </c>
      <c r="D149" s="3">
        <v>144000</v>
      </c>
      <c r="E149" s="2"/>
      <c r="F149" s="2"/>
      <c r="G149" s="2"/>
      <c r="H149" s="2"/>
      <c r="I149" s="3">
        <v>144000</v>
      </c>
      <c r="J149" s="26">
        <f t="shared" si="20"/>
        <v>144000</v>
      </c>
      <c r="K149" s="16"/>
    </row>
    <row r="150" spans="1:11" s="15" customFormat="1" ht="15.75" customHeight="1" thickBot="1" x14ac:dyDescent="0.3">
      <c r="A150" s="1" t="s">
        <v>26</v>
      </c>
      <c r="B150" s="24">
        <v>512251</v>
      </c>
      <c r="C150" s="4" t="s">
        <v>167</v>
      </c>
      <c r="D150" s="3">
        <v>134400</v>
      </c>
      <c r="E150" s="2"/>
      <c r="F150" s="2"/>
      <c r="G150" s="2"/>
      <c r="H150" s="3">
        <v>24000</v>
      </c>
      <c r="I150" s="3">
        <v>110400</v>
      </c>
      <c r="J150" s="26">
        <f t="shared" si="20"/>
        <v>134400</v>
      </c>
      <c r="K150" s="16"/>
    </row>
    <row r="151" spans="1:11" s="15" customFormat="1" ht="15.75" customHeight="1" thickBot="1" x14ac:dyDescent="0.3">
      <c r="A151" s="1" t="s">
        <v>28</v>
      </c>
      <c r="B151" s="24">
        <v>512411</v>
      </c>
      <c r="C151" s="57" t="s">
        <v>219</v>
      </c>
      <c r="D151" s="3"/>
      <c r="E151" s="2"/>
      <c r="F151" s="3">
        <v>109500</v>
      </c>
      <c r="G151" s="2"/>
      <c r="H151" s="3"/>
      <c r="I151" s="3"/>
      <c r="J151" s="26">
        <f t="shared" si="20"/>
        <v>109500</v>
      </c>
      <c r="K151" s="16"/>
    </row>
    <row r="152" spans="1:11" s="15" customFormat="1" ht="15.75" customHeight="1" thickBot="1" x14ac:dyDescent="0.3">
      <c r="A152" s="1" t="s">
        <v>30</v>
      </c>
      <c r="B152" s="24">
        <v>5125111</v>
      </c>
      <c r="C152" s="4" t="s">
        <v>168</v>
      </c>
      <c r="D152" s="3">
        <v>2308000</v>
      </c>
      <c r="E152" s="3">
        <v>266612</v>
      </c>
      <c r="F152" s="3">
        <v>630042</v>
      </c>
      <c r="G152" s="2"/>
      <c r="H152" s="3">
        <v>125700</v>
      </c>
      <c r="I152" s="3">
        <v>778000</v>
      </c>
      <c r="J152" s="26">
        <f t="shared" si="20"/>
        <v>1800354</v>
      </c>
      <c r="K152" s="16"/>
    </row>
    <row r="153" spans="1:11" s="15" customFormat="1" ht="15.75" customHeight="1" thickBot="1" x14ac:dyDescent="0.3">
      <c r="A153" s="1" t="s">
        <v>32</v>
      </c>
      <c r="B153" s="24">
        <v>5125112</v>
      </c>
      <c r="C153" s="53" t="s">
        <v>214</v>
      </c>
      <c r="D153" s="3">
        <v>100800</v>
      </c>
      <c r="E153" s="2"/>
      <c r="F153" s="3"/>
      <c r="G153" s="2"/>
      <c r="H153" s="3"/>
      <c r="I153" s="3"/>
      <c r="J153" s="26">
        <f t="shared" si="20"/>
        <v>0</v>
      </c>
      <c r="K153" s="16"/>
    </row>
    <row r="154" spans="1:11" s="15" customFormat="1" ht="15.75" customHeight="1" thickBot="1" x14ac:dyDescent="0.3">
      <c r="A154" s="1" t="s">
        <v>34</v>
      </c>
      <c r="B154" s="24">
        <v>512521</v>
      </c>
      <c r="C154" s="4" t="s">
        <v>216</v>
      </c>
      <c r="D154" s="3"/>
      <c r="E154" s="2"/>
      <c r="F154" s="3">
        <v>233346</v>
      </c>
      <c r="G154" s="2"/>
      <c r="H154" s="3"/>
      <c r="I154" s="3"/>
      <c r="J154" s="26">
        <f t="shared" si="20"/>
        <v>233346</v>
      </c>
      <c r="K154" s="16"/>
    </row>
    <row r="155" spans="1:11" s="15" customFormat="1" ht="15.75" customHeight="1" thickBot="1" x14ac:dyDescent="0.3">
      <c r="A155" s="1" t="s">
        <v>36</v>
      </c>
      <c r="B155" s="24">
        <v>512531</v>
      </c>
      <c r="C155" s="4" t="s">
        <v>169</v>
      </c>
      <c r="D155" s="3">
        <v>337200</v>
      </c>
      <c r="E155" s="2"/>
      <c r="F155" s="3">
        <v>35300</v>
      </c>
      <c r="G155" s="2"/>
      <c r="H155" s="3">
        <v>40000</v>
      </c>
      <c r="I155" s="3">
        <v>217300</v>
      </c>
      <c r="J155" s="26">
        <f t="shared" si="20"/>
        <v>292600</v>
      </c>
      <c r="K155" s="16"/>
    </row>
    <row r="156" spans="1:11" s="15" customFormat="1" ht="15.75" customHeight="1" thickBot="1" x14ac:dyDescent="0.3">
      <c r="A156" s="1" t="s">
        <v>38</v>
      </c>
      <c r="B156" s="24">
        <v>5131111</v>
      </c>
      <c r="C156" s="4" t="s">
        <v>170</v>
      </c>
      <c r="D156" s="3">
        <v>462400</v>
      </c>
      <c r="E156" s="2"/>
      <c r="F156" s="3">
        <v>150000</v>
      </c>
      <c r="G156" s="2"/>
      <c r="H156" s="3">
        <v>20000</v>
      </c>
      <c r="I156" s="3">
        <v>94240</v>
      </c>
      <c r="J156" s="26">
        <f t="shared" si="20"/>
        <v>264240</v>
      </c>
      <c r="K156" s="16"/>
    </row>
    <row r="157" spans="1:11" s="15" customFormat="1" ht="15.75" customHeight="1" thickBot="1" x14ac:dyDescent="0.3">
      <c r="A157" s="1" t="s">
        <v>59</v>
      </c>
      <c r="B157" s="24">
        <v>5131112</v>
      </c>
      <c r="C157" s="4" t="s">
        <v>171</v>
      </c>
      <c r="D157" s="3">
        <v>157200</v>
      </c>
      <c r="E157" s="2"/>
      <c r="F157" s="3"/>
      <c r="G157" s="2"/>
      <c r="H157" s="3"/>
      <c r="I157" s="3">
        <v>157200</v>
      </c>
      <c r="J157" s="26">
        <f t="shared" si="20"/>
        <v>157200</v>
      </c>
      <c r="K157" s="16"/>
    </row>
    <row r="158" spans="1:11" s="36" customFormat="1" ht="20.100000000000001" customHeight="1" thickBot="1" x14ac:dyDescent="0.3">
      <c r="A158" s="1">
        <v>18</v>
      </c>
      <c r="B158" s="24">
        <v>514121</v>
      </c>
      <c r="C158" s="55" t="s">
        <v>193</v>
      </c>
      <c r="D158" s="3">
        <v>20000</v>
      </c>
      <c r="E158" s="2"/>
      <c r="F158" s="2"/>
      <c r="G158" s="2"/>
      <c r="H158" s="3">
        <v>30000</v>
      </c>
      <c r="I158" s="3"/>
      <c r="J158" s="26">
        <f t="shared" si="20"/>
        <v>30000</v>
      </c>
      <c r="K158" s="35"/>
    </row>
    <row r="159" spans="1:11" s="36" customFormat="1" ht="20.100000000000001" customHeight="1" thickBot="1" x14ac:dyDescent="0.3">
      <c r="A159" s="56"/>
      <c r="B159" s="66" t="s">
        <v>217</v>
      </c>
      <c r="C159" s="67"/>
      <c r="D159" s="26">
        <f>SUM(D141:D158)</f>
        <v>5842000</v>
      </c>
      <c r="E159" s="26">
        <f t="shared" ref="E159:J159" si="21">SUM(E141:E158)</f>
        <v>3266612</v>
      </c>
      <c r="F159" s="26">
        <f t="shared" si="21"/>
        <v>2838188</v>
      </c>
      <c r="G159" s="26">
        <f t="shared" si="21"/>
        <v>0</v>
      </c>
      <c r="H159" s="26">
        <f t="shared" si="21"/>
        <v>824700</v>
      </c>
      <c r="I159" s="26">
        <f t="shared" si="21"/>
        <v>2151140</v>
      </c>
      <c r="J159" s="26">
        <f t="shared" si="21"/>
        <v>9080640</v>
      </c>
      <c r="K159" s="35"/>
    </row>
    <row r="160" spans="1:11" s="40" customFormat="1" ht="20.100000000000001" customHeight="1" thickBot="1" x14ac:dyDescent="0.35">
      <c r="A160" s="37"/>
      <c r="B160" s="72" t="s">
        <v>172</v>
      </c>
      <c r="C160" s="73"/>
      <c r="D160" s="38">
        <f>D139+D159</f>
        <v>115212090</v>
      </c>
      <c r="E160" s="38">
        <f t="shared" ref="E160:J160" si="22">E139+E159</f>
        <v>3266612</v>
      </c>
      <c r="F160" s="38">
        <f t="shared" si="22"/>
        <v>4770000</v>
      </c>
      <c r="G160" s="38">
        <f t="shared" si="22"/>
        <v>102035868</v>
      </c>
      <c r="H160" s="38">
        <f t="shared" si="22"/>
        <v>4504630</v>
      </c>
      <c r="I160" s="38">
        <f t="shared" si="22"/>
        <v>13112759</v>
      </c>
      <c r="J160" s="38">
        <f t="shared" si="22"/>
        <v>127689869</v>
      </c>
      <c r="K160" s="39"/>
    </row>
    <row r="161" spans="1:11" s="15" customFormat="1" ht="20.100000000000001" customHeight="1" thickBot="1" x14ac:dyDescent="0.3">
      <c r="A161" s="5"/>
      <c r="B161" s="62" t="s">
        <v>173</v>
      </c>
      <c r="C161" s="63"/>
      <c r="D161" s="2"/>
      <c r="E161" s="2"/>
      <c r="F161" s="2"/>
      <c r="G161" s="2"/>
      <c r="H161" s="2"/>
      <c r="I161" s="2"/>
      <c r="J161" s="27"/>
      <c r="K161" s="16"/>
    </row>
    <row r="162" spans="1:11" s="15" customFormat="1" ht="20.100000000000001" customHeight="1" thickBot="1" x14ac:dyDescent="0.3">
      <c r="A162" s="1"/>
      <c r="B162" s="62" t="s">
        <v>174</v>
      </c>
      <c r="C162" s="63"/>
      <c r="D162" s="2"/>
      <c r="E162" s="2"/>
      <c r="F162" s="2"/>
      <c r="G162" s="2"/>
      <c r="H162" s="2"/>
      <c r="I162" s="2"/>
      <c r="J162" s="27"/>
      <c r="K162" s="16"/>
    </row>
    <row r="163" spans="1:11" s="15" customFormat="1" ht="15.75" customHeight="1" thickBot="1" x14ac:dyDescent="0.3">
      <c r="A163" s="1" t="s">
        <v>8</v>
      </c>
      <c r="B163" s="24">
        <v>733161</v>
      </c>
      <c r="C163" s="4" t="s">
        <v>175</v>
      </c>
      <c r="D163" s="3">
        <v>665200</v>
      </c>
      <c r="E163" s="2"/>
      <c r="F163" s="3">
        <v>931812</v>
      </c>
      <c r="G163" s="2"/>
      <c r="H163" s="2"/>
      <c r="I163" s="2"/>
      <c r="J163" s="26">
        <f>SUM(E163:I163)</f>
        <v>931812</v>
      </c>
      <c r="K163" s="16"/>
    </row>
    <row r="164" spans="1:11" s="15" customFormat="1" ht="15.75" customHeight="1" thickBot="1" x14ac:dyDescent="0.3">
      <c r="A164" s="1" t="s">
        <v>10</v>
      </c>
      <c r="B164" s="24">
        <v>733261</v>
      </c>
      <c r="C164" s="4" t="s">
        <v>176</v>
      </c>
      <c r="D164" s="3">
        <v>1834800</v>
      </c>
      <c r="E164" s="3">
        <v>3266612</v>
      </c>
      <c r="F164" s="3">
        <v>2838188</v>
      </c>
      <c r="G164" s="2"/>
      <c r="H164" s="2"/>
      <c r="I164" s="2"/>
      <c r="J164" s="26">
        <f t="shared" ref="J164:J176" si="23">SUM(E164:I164)</f>
        <v>6104800</v>
      </c>
      <c r="K164" s="16"/>
    </row>
    <row r="165" spans="1:11" s="15" customFormat="1" ht="15.75" customHeight="1" thickBot="1" x14ac:dyDescent="0.3">
      <c r="A165" s="1" t="s">
        <v>12</v>
      </c>
      <c r="B165" s="24">
        <v>741411</v>
      </c>
      <c r="C165" s="4" t="s">
        <v>177</v>
      </c>
      <c r="D165" s="3">
        <v>34400</v>
      </c>
      <c r="E165" s="2"/>
      <c r="F165" s="2"/>
      <c r="G165" s="3">
        <v>584868</v>
      </c>
      <c r="H165" s="3">
        <v>134978</v>
      </c>
      <c r="I165" s="2"/>
      <c r="J165" s="26">
        <f t="shared" si="23"/>
        <v>719846</v>
      </c>
      <c r="K165" s="16"/>
    </row>
    <row r="166" spans="1:11" s="15" customFormat="1" ht="15.75" customHeight="1" thickBot="1" x14ac:dyDescent="0.3">
      <c r="A166" s="1" t="s">
        <v>14</v>
      </c>
      <c r="B166" s="24">
        <v>742000</v>
      </c>
      <c r="C166" s="4" t="s">
        <v>178</v>
      </c>
      <c r="D166" s="3">
        <v>3026000</v>
      </c>
      <c r="E166" s="2"/>
      <c r="F166" s="2"/>
      <c r="G166" s="2"/>
      <c r="H166" s="3">
        <v>3950000</v>
      </c>
      <c r="I166" s="2"/>
      <c r="J166" s="26">
        <f t="shared" si="23"/>
        <v>3950000</v>
      </c>
      <c r="K166" s="16"/>
    </row>
    <row r="167" spans="1:11" s="15" customFormat="1" ht="15.75" customHeight="1" thickBot="1" x14ac:dyDescent="0.3">
      <c r="A167" s="1" t="s">
        <v>179</v>
      </c>
      <c r="B167" s="24">
        <v>744161</v>
      </c>
      <c r="C167" s="4" t="s">
        <v>180</v>
      </c>
      <c r="D167" s="3">
        <v>11940372</v>
      </c>
      <c r="E167" s="2"/>
      <c r="F167" s="2"/>
      <c r="G167" s="2"/>
      <c r="H167" s="2"/>
      <c r="I167" s="3">
        <v>10961619</v>
      </c>
      <c r="J167" s="26">
        <f t="shared" si="23"/>
        <v>10961619</v>
      </c>
      <c r="K167" s="16"/>
    </row>
    <row r="168" spans="1:11" s="15" customFormat="1" ht="15.75" customHeight="1" thickBot="1" x14ac:dyDescent="0.3">
      <c r="A168" s="1" t="s">
        <v>18</v>
      </c>
      <c r="B168" s="24">
        <v>744261</v>
      </c>
      <c r="C168" s="4" t="s">
        <v>181</v>
      </c>
      <c r="D168" s="3">
        <v>3503000</v>
      </c>
      <c r="E168" s="2"/>
      <c r="F168" s="2"/>
      <c r="G168" s="2"/>
      <c r="H168" s="2"/>
      <c r="I168" s="3">
        <v>2151140</v>
      </c>
      <c r="J168" s="26">
        <f t="shared" si="23"/>
        <v>2151140</v>
      </c>
      <c r="K168" s="16"/>
    </row>
    <row r="169" spans="1:11" s="15" customFormat="1" ht="15.75" customHeight="1" thickBot="1" x14ac:dyDescent="0.3">
      <c r="A169" s="1" t="s">
        <v>20</v>
      </c>
      <c r="B169" s="24">
        <v>7451611</v>
      </c>
      <c r="C169" s="4" t="s">
        <v>182</v>
      </c>
      <c r="D169" s="3">
        <v>220000</v>
      </c>
      <c r="E169" s="2"/>
      <c r="F169" s="2"/>
      <c r="G169" s="2"/>
      <c r="H169" s="3">
        <v>300000</v>
      </c>
      <c r="I169" s="2"/>
      <c r="J169" s="26">
        <f t="shared" si="23"/>
        <v>300000</v>
      </c>
      <c r="K169" s="16"/>
    </row>
    <row r="170" spans="1:11" s="15" customFormat="1" ht="15.75" customHeight="1" thickBot="1" x14ac:dyDescent="0.3">
      <c r="A170" s="1" t="s">
        <v>22</v>
      </c>
      <c r="B170" s="24">
        <v>7451613</v>
      </c>
      <c r="C170" s="58" t="s">
        <v>220</v>
      </c>
      <c r="D170" s="3">
        <v>1000</v>
      </c>
      <c r="E170" s="2"/>
      <c r="F170" s="2"/>
      <c r="G170" s="2"/>
      <c r="H170" s="3">
        <v>80000</v>
      </c>
      <c r="I170" s="2"/>
      <c r="J170" s="26">
        <f t="shared" si="23"/>
        <v>80000</v>
      </c>
      <c r="K170" s="16"/>
    </row>
    <row r="171" spans="1:11" s="15" customFormat="1" ht="15.75" customHeight="1" thickBot="1" x14ac:dyDescent="0.3">
      <c r="A171" s="1" t="s">
        <v>50</v>
      </c>
      <c r="B171" s="24">
        <v>7451614</v>
      </c>
      <c r="C171" s="4" t="s">
        <v>221</v>
      </c>
      <c r="D171" s="3"/>
      <c r="E171" s="2"/>
      <c r="F171" s="2"/>
      <c r="G171" s="2"/>
      <c r="H171" s="3">
        <v>39652</v>
      </c>
      <c r="I171" s="2"/>
      <c r="J171" s="26">
        <f t="shared" si="23"/>
        <v>39652</v>
      </c>
      <c r="K171" s="16"/>
    </row>
    <row r="172" spans="1:11" s="15" customFormat="1" ht="15.75" customHeight="1" thickBot="1" x14ac:dyDescent="0.3">
      <c r="A172" s="1" t="s">
        <v>26</v>
      </c>
      <c r="B172" s="24">
        <v>771111</v>
      </c>
      <c r="C172" s="4" t="s">
        <v>183</v>
      </c>
      <c r="D172" s="3">
        <v>2170129</v>
      </c>
      <c r="E172" s="2"/>
      <c r="F172" s="3">
        <v>842512</v>
      </c>
      <c r="G172" s="3">
        <v>582633</v>
      </c>
      <c r="H172" s="2"/>
      <c r="I172" s="2"/>
      <c r="J172" s="26">
        <f t="shared" si="23"/>
        <v>1425145</v>
      </c>
      <c r="K172" s="16"/>
    </row>
    <row r="173" spans="1:11" s="15" customFormat="1" ht="15.75" customHeight="1" thickBot="1" x14ac:dyDescent="0.3">
      <c r="A173" s="1" t="s">
        <v>50</v>
      </c>
      <c r="B173" s="24">
        <v>772111</v>
      </c>
      <c r="C173" s="4" t="s">
        <v>184</v>
      </c>
      <c r="D173" s="3">
        <v>384189</v>
      </c>
      <c r="E173" s="2"/>
      <c r="F173" s="3">
        <v>157488</v>
      </c>
      <c r="G173" s="3">
        <v>17367</v>
      </c>
      <c r="H173" s="2"/>
      <c r="I173" s="2"/>
      <c r="J173" s="26">
        <f t="shared" si="23"/>
        <v>174855</v>
      </c>
      <c r="K173" s="16"/>
    </row>
    <row r="174" spans="1:11" s="15" customFormat="1" ht="15.75" customHeight="1" thickBot="1" x14ac:dyDescent="0.3">
      <c r="A174" s="1" t="s">
        <v>26</v>
      </c>
      <c r="B174" s="24">
        <v>781111</v>
      </c>
      <c r="C174" s="4" t="s">
        <v>185</v>
      </c>
      <c r="D174" s="3">
        <v>90435000</v>
      </c>
      <c r="E174" s="2"/>
      <c r="F174" s="2"/>
      <c r="G174" s="3">
        <v>99962000</v>
      </c>
      <c r="H174" s="2"/>
      <c r="I174" s="2"/>
      <c r="J174" s="26">
        <f t="shared" si="23"/>
        <v>99962000</v>
      </c>
      <c r="K174" s="16"/>
    </row>
    <row r="175" spans="1:11" s="15" customFormat="1" ht="15.75" customHeight="1" thickBot="1" x14ac:dyDescent="0.3">
      <c r="A175" s="1" t="s">
        <v>28</v>
      </c>
      <c r="B175" s="24">
        <v>7811110</v>
      </c>
      <c r="C175" s="4" t="s">
        <v>186</v>
      </c>
      <c r="D175" s="3">
        <v>998000</v>
      </c>
      <c r="E175" s="2"/>
      <c r="F175" s="2"/>
      <c r="G175" s="3">
        <v>889000</v>
      </c>
      <c r="H175" s="2"/>
      <c r="I175" s="2"/>
      <c r="J175" s="26">
        <f t="shared" si="23"/>
        <v>889000</v>
      </c>
      <c r="K175" s="16"/>
    </row>
    <row r="176" spans="1:11" s="15" customFormat="1" ht="15.75" customHeight="1" thickBot="1" x14ac:dyDescent="0.3">
      <c r="A176" s="1" t="s">
        <v>30</v>
      </c>
      <c r="B176" s="24">
        <v>791111</v>
      </c>
      <c r="C176" s="4" t="s">
        <v>187</v>
      </c>
      <c r="D176" s="3">
        <v>0</v>
      </c>
      <c r="E176" s="2"/>
      <c r="F176" s="2"/>
      <c r="G176" s="2"/>
      <c r="H176" s="2"/>
      <c r="I176" s="2"/>
      <c r="J176" s="26">
        <f t="shared" si="23"/>
        <v>0</v>
      </c>
      <c r="K176" s="16"/>
    </row>
    <row r="177" spans="1:11" s="36" customFormat="1" ht="15.75" customHeight="1" thickBot="1" x14ac:dyDescent="0.3">
      <c r="A177" s="33"/>
      <c r="B177" s="41"/>
      <c r="C177" s="42" t="s">
        <v>188</v>
      </c>
      <c r="D177" s="34">
        <f>SUM(D163:D176)</f>
        <v>115212090</v>
      </c>
      <c r="E177" s="34">
        <f t="shared" ref="E177:J177" si="24">SUM(E163:E176)</f>
        <v>3266612</v>
      </c>
      <c r="F177" s="34">
        <f t="shared" si="24"/>
        <v>4770000</v>
      </c>
      <c r="G177" s="34">
        <f t="shared" si="24"/>
        <v>102035868</v>
      </c>
      <c r="H177" s="34">
        <f t="shared" si="24"/>
        <v>4504630</v>
      </c>
      <c r="I177" s="34">
        <f t="shared" si="24"/>
        <v>13112759</v>
      </c>
      <c r="J177" s="34">
        <f t="shared" si="24"/>
        <v>127689869</v>
      </c>
      <c r="K177" s="35"/>
    </row>
    <row r="178" spans="1:11" s="45" customFormat="1" ht="20.100000000000001" customHeight="1" thickBot="1" x14ac:dyDescent="0.4">
      <c r="A178" s="43"/>
      <c r="B178" s="70" t="s">
        <v>189</v>
      </c>
      <c r="C178" s="71"/>
      <c r="D178" s="48">
        <f t="shared" ref="D178:J178" si="25">D160-D177</f>
        <v>0</v>
      </c>
      <c r="E178" s="48">
        <f t="shared" si="25"/>
        <v>0</v>
      </c>
      <c r="F178" s="48">
        <f t="shared" si="25"/>
        <v>0</v>
      </c>
      <c r="G178" s="48">
        <f t="shared" si="25"/>
        <v>0</v>
      </c>
      <c r="H178" s="48">
        <f t="shared" si="25"/>
        <v>0</v>
      </c>
      <c r="I178" s="48">
        <f t="shared" si="25"/>
        <v>0</v>
      </c>
      <c r="J178" s="48">
        <f t="shared" si="25"/>
        <v>0</v>
      </c>
      <c r="K178" s="44"/>
    </row>
    <row r="179" spans="1:11" s="45" customFormat="1" ht="20.100000000000001" customHeight="1" thickBot="1" x14ac:dyDescent="0.4">
      <c r="A179" s="46"/>
      <c r="B179" s="70" t="s">
        <v>190</v>
      </c>
      <c r="C179" s="71"/>
      <c r="D179" s="48">
        <f t="shared" ref="D179:J179" si="26">D177-D160</f>
        <v>0</v>
      </c>
      <c r="E179" s="48">
        <f t="shared" si="26"/>
        <v>0</v>
      </c>
      <c r="F179" s="48">
        <f t="shared" si="26"/>
        <v>0</v>
      </c>
      <c r="G179" s="48">
        <f t="shared" si="26"/>
        <v>0</v>
      </c>
      <c r="H179" s="48">
        <f t="shared" si="26"/>
        <v>0</v>
      </c>
      <c r="I179" s="48">
        <f t="shared" si="26"/>
        <v>0</v>
      </c>
      <c r="J179" s="49">
        <f t="shared" si="26"/>
        <v>0</v>
      </c>
      <c r="K179" s="47"/>
    </row>
    <row r="181" spans="1:11" x14ac:dyDescent="0.25">
      <c r="H181" t="s">
        <v>207</v>
      </c>
    </row>
    <row r="182" spans="1:11" x14ac:dyDescent="0.25">
      <c r="H182" t="s">
        <v>228</v>
      </c>
    </row>
    <row r="183" spans="1:11" x14ac:dyDescent="0.25">
      <c r="H183" t="s">
        <v>229</v>
      </c>
    </row>
  </sheetData>
  <mergeCells count="35">
    <mergeCell ref="B179:C179"/>
    <mergeCell ref="B118:C118"/>
    <mergeCell ref="B123:C123"/>
    <mergeCell ref="B124:C124"/>
    <mergeCell ref="B126:C126"/>
    <mergeCell ref="B132:C132"/>
    <mergeCell ref="B162:C162"/>
    <mergeCell ref="B138:C138"/>
    <mergeCell ref="B139:C139"/>
    <mergeCell ref="B140:C140"/>
    <mergeCell ref="B160:C160"/>
    <mergeCell ref="B119:C119"/>
    <mergeCell ref="B127:C127"/>
    <mergeCell ref="B6:C6"/>
    <mergeCell ref="B7:C7"/>
    <mergeCell ref="B44:C44"/>
    <mergeCell ref="B24:C24"/>
    <mergeCell ref="B178:C178"/>
    <mergeCell ref="B159:C159"/>
    <mergeCell ref="C1:I2"/>
    <mergeCell ref="B161:C161"/>
    <mergeCell ref="B134:C134"/>
    <mergeCell ref="B135:C135"/>
    <mergeCell ref="B136:C136"/>
    <mergeCell ref="B133:C133"/>
    <mergeCell ref="B93:C93"/>
    <mergeCell ref="B94:C94"/>
    <mergeCell ref="B62:C62"/>
    <mergeCell ref="B63:C63"/>
    <mergeCell ref="B58:C58"/>
    <mergeCell ref="B59:C59"/>
    <mergeCell ref="B48:C48"/>
    <mergeCell ref="B47:C47"/>
    <mergeCell ref="B43:C43"/>
    <mergeCell ref="B25:C25"/>
  </mergeCells>
  <pageMargins left="0" right="0" top="0" bottom="0" header="0.31496062992125984" footer="0.31496062992125984"/>
  <pageSetup paperSize="9" scale="73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</dc:creator>
  <cp:lastModifiedBy>UPRAVA4</cp:lastModifiedBy>
  <cp:lastPrinted>2018-07-09T05:47:23Z</cp:lastPrinted>
  <dcterms:created xsi:type="dcterms:W3CDTF">2017-05-18T07:35:48Z</dcterms:created>
  <dcterms:modified xsi:type="dcterms:W3CDTF">2018-07-09T05:52:52Z</dcterms:modified>
</cp:coreProperties>
</file>